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6" windowHeight="11016" activeTab="1"/>
  </bookViews>
  <sheets>
    <sheet name="Ultra" sheetId="1" r:id="rId1"/>
    <sheet name="Domb-futás" sheetId="2" r:id="rId2"/>
  </sheets>
  <definedNames/>
  <calcPr fullCalcOnLoad="1"/>
</workbook>
</file>

<file path=xl/sharedStrings.xml><?xml version="1.0" encoding="utf-8"?>
<sst xmlns="http://schemas.openxmlformats.org/spreadsheetml/2006/main" count="1230" uniqueCount="377">
  <si>
    <t>1</t>
  </si>
  <si>
    <t>163</t>
  </si>
  <si>
    <t>Surman Csepke</t>
  </si>
  <si>
    <t>0:04:39</t>
  </si>
  <si>
    <t>0:04:42</t>
  </si>
  <si>
    <t>0:04:47</t>
  </si>
  <si>
    <t>0:04:54</t>
  </si>
  <si>
    <t>0:04:59</t>
  </si>
  <si>
    <t>0:05:07</t>
  </si>
  <si>
    <t>0:05:09</t>
  </si>
  <si>
    <t>0:05:11</t>
  </si>
  <si>
    <t>0:05:06</t>
  </si>
  <si>
    <t>0:05:15</t>
  </si>
  <si>
    <t>0:04:56</t>
  </si>
  <si>
    <t>2</t>
  </si>
  <si>
    <t>151</t>
  </si>
  <si>
    <t>Ladányi Mónika</t>
  </si>
  <si>
    <t>0:04:53</t>
  </si>
  <si>
    <t>0:05:21</t>
  </si>
  <si>
    <t>0:05:25</t>
  </si>
  <si>
    <t>0:05:22</t>
  </si>
  <si>
    <t>0:05:24</t>
  </si>
  <si>
    <t>0:05:26</t>
  </si>
  <si>
    <t>0:05:32</t>
  </si>
  <si>
    <t>0:05:27</t>
  </si>
  <si>
    <t/>
  </si>
  <si>
    <t>3</t>
  </si>
  <si>
    <t>126</t>
  </si>
  <si>
    <t xml:space="preserve">Dr. Sulyok Anita </t>
  </si>
  <si>
    <t>0:05:16</t>
  </si>
  <si>
    <t>0:05:39</t>
  </si>
  <si>
    <t>0:05:44</t>
  </si>
  <si>
    <t>0:05:51</t>
  </si>
  <si>
    <t>0:05:56</t>
  </si>
  <si>
    <t>0:06:05</t>
  </si>
  <si>
    <t>0:05:53</t>
  </si>
  <si>
    <t>4</t>
  </si>
  <si>
    <t>197</t>
  </si>
  <si>
    <t>Kovács Sarolta</t>
  </si>
  <si>
    <t>0:05:46</t>
  </si>
  <si>
    <t>0:05:48</t>
  </si>
  <si>
    <t>0:05:52</t>
  </si>
  <si>
    <t>0:06:00</t>
  </si>
  <si>
    <t>0:05:54</t>
  </si>
  <si>
    <t>0:06:12</t>
  </si>
  <si>
    <t>0:06:18</t>
  </si>
  <si>
    <t>0:06:26</t>
  </si>
  <si>
    <t>5</t>
  </si>
  <si>
    <t>184</t>
  </si>
  <si>
    <t xml:space="preserve">Rajnai Bernadette  </t>
  </si>
  <si>
    <t>0:06:04</t>
  </si>
  <si>
    <t>0:06:10</t>
  </si>
  <si>
    <t>0:06:13</t>
  </si>
  <si>
    <t>0:06:15</t>
  </si>
  <si>
    <t>0:06:21</t>
  </si>
  <si>
    <t>0:06:16</t>
  </si>
  <si>
    <t>0:06:24</t>
  </si>
  <si>
    <t>0:05:55</t>
  </si>
  <si>
    <t>6</t>
  </si>
  <si>
    <t>124</t>
  </si>
  <si>
    <t xml:space="preserve">Zukál-Sipos Katalin </t>
  </si>
  <si>
    <t>0:06:30</t>
  </si>
  <si>
    <t>0:07:04</t>
  </si>
  <si>
    <t>0:07:50</t>
  </si>
  <si>
    <t>0:07:46</t>
  </si>
  <si>
    <t>0:08:06</t>
  </si>
  <si>
    <t>0:08:08</t>
  </si>
  <si>
    <t>0:08:24</t>
  </si>
  <si>
    <t>1 órás Nő</t>
  </si>
  <si>
    <t>1. kör</t>
  </si>
  <si>
    <t>2. kör</t>
  </si>
  <si>
    <t>3. kör</t>
  </si>
  <si>
    <t>4. kör</t>
  </si>
  <si>
    <t>5. kör</t>
  </si>
  <si>
    <t>6. kör</t>
  </si>
  <si>
    <t>7. kör</t>
  </si>
  <si>
    <t>8. kör</t>
  </si>
  <si>
    <t>9. kör</t>
  </si>
  <si>
    <t>10. kör</t>
  </si>
  <si>
    <t>11. kör</t>
  </si>
  <si>
    <t>12. kör</t>
  </si>
  <si>
    <t>179</t>
  </si>
  <si>
    <t>Vegán Viktor</t>
  </si>
  <si>
    <t>0:03:53</t>
  </si>
  <si>
    <t>0:04:03</t>
  </si>
  <si>
    <t>0:04:05</t>
  </si>
  <si>
    <t>0:04:06</t>
  </si>
  <si>
    <t>0:04:13</t>
  </si>
  <si>
    <t>0:04:20</t>
  </si>
  <si>
    <t>0:04:19</t>
  </si>
  <si>
    <t>0:04:25</t>
  </si>
  <si>
    <t>0:04:21</t>
  </si>
  <si>
    <t>0:04:12</t>
  </si>
  <si>
    <t>129</t>
  </si>
  <si>
    <t xml:space="preserve">Bencsik Máté </t>
  </si>
  <si>
    <t>0:04:41</t>
  </si>
  <si>
    <t>0:04:50</t>
  </si>
  <si>
    <t>0:04:55</t>
  </si>
  <si>
    <t>0:04:57</t>
  </si>
  <si>
    <t>0:05:00</t>
  </si>
  <si>
    <t>0:04:37</t>
  </si>
  <si>
    <t>0:04:30</t>
  </si>
  <si>
    <t>0:04:22</t>
  </si>
  <si>
    <t>127</t>
  </si>
  <si>
    <t xml:space="preserve">Csernai Tamás </t>
  </si>
  <si>
    <t>0:04:44</t>
  </si>
  <si>
    <t>0:04:52</t>
  </si>
  <si>
    <t>0:05:02</t>
  </si>
  <si>
    <t>0:05:03</t>
  </si>
  <si>
    <t>128</t>
  </si>
  <si>
    <t>karesz</t>
  </si>
  <si>
    <t>0:04:29</t>
  </si>
  <si>
    <t>0:04:33</t>
  </si>
  <si>
    <t>0:04:51</t>
  </si>
  <si>
    <t>0:05:08</t>
  </si>
  <si>
    <t>0:05:12</t>
  </si>
  <si>
    <t>0:05:13</t>
  </si>
  <si>
    <t>0:05:19</t>
  </si>
  <si>
    <t>166</t>
  </si>
  <si>
    <t>Surman Krisztián</t>
  </si>
  <si>
    <t>0:05:36</t>
  </si>
  <si>
    <t>0:05:35</t>
  </si>
  <si>
    <t>0:05:45</t>
  </si>
  <si>
    <t>0:05:30</t>
  </si>
  <si>
    <t>0:05:38</t>
  </si>
  <si>
    <t>1 órás Férfi</t>
  </si>
  <si>
    <t>227</t>
  </si>
  <si>
    <t xml:space="preserve">Botka Annamária </t>
  </si>
  <si>
    <t>0:05:18</t>
  </si>
  <si>
    <t>0:05:31</t>
  </si>
  <si>
    <t>0:05:40</t>
  </si>
  <si>
    <t>0:05:59</t>
  </si>
  <si>
    <t>0:06:27</t>
  </si>
  <si>
    <t>0:05:47</t>
  </si>
  <si>
    <t>228</t>
  </si>
  <si>
    <t>dr Fodor Anita</t>
  </si>
  <si>
    <t>0:06:02</t>
  </si>
  <si>
    <t>0:05:57</t>
  </si>
  <si>
    <t>0:06:39</t>
  </si>
  <si>
    <t>0:06:23</t>
  </si>
  <si>
    <t>0:06:08</t>
  </si>
  <si>
    <t>223</t>
  </si>
  <si>
    <t xml:space="preserve">Ingrid Schusterová </t>
  </si>
  <si>
    <t>0:06:17</t>
  </si>
  <si>
    <t>0:06:14</t>
  </si>
  <si>
    <t>0:06:19</t>
  </si>
  <si>
    <t>0:06:31</t>
  </si>
  <si>
    <t>0:06:28</t>
  </si>
  <si>
    <t>0:06:40</t>
  </si>
  <si>
    <t>0:06:38</t>
  </si>
  <si>
    <t>226</t>
  </si>
  <si>
    <t xml:space="preserve">Langó Liana </t>
  </si>
  <si>
    <t>0:06:25</t>
  </si>
  <si>
    <t>0:07:58</t>
  </si>
  <si>
    <t>222</t>
  </si>
  <si>
    <t>Horváth Vilmos</t>
  </si>
  <si>
    <t>0:04:49</t>
  </si>
  <si>
    <t>0:05:29</t>
  </si>
  <si>
    <t>0:05:23</t>
  </si>
  <si>
    <t>0:05:42</t>
  </si>
  <si>
    <t>0:07:14</t>
  </si>
  <si>
    <t>217</t>
  </si>
  <si>
    <t xml:space="preserve">Fekete Krisztián </t>
  </si>
  <si>
    <t>0:04:36</t>
  </si>
  <si>
    <t>0:05:20</t>
  </si>
  <si>
    <t>0:05:37</t>
  </si>
  <si>
    <t>0:10:01</t>
  </si>
  <si>
    <t>0:12:12</t>
  </si>
  <si>
    <t>0:09:30</t>
  </si>
  <si>
    <t>0:06:09</t>
  </si>
  <si>
    <t>0:07:53</t>
  </si>
  <si>
    <t>0:06:20</t>
  </si>
  <si>
    <t>Helyezés</t>
  </si>
  <si>
    <t>Rajtszám</t>
  </si>
  <si>
    <t>Név</t>
  </si>
  <si>
    <t>14. kör</t>
  </si>
  <si>
    <t>13. kör</t>
  </si>
  <si>
    <t>2 órás Nő</t>
  </si>
  <si>
    <t>2 órás Férfi</t>
  </si>
  <si>
    <t>15. kör</t>
  </si>
  <si>
    <t>16. kör</t>
  </si>
  <si>
    <t>17. kör</t>
  </si>
  <si>
    <t>18. kör</t>
  </si>
  <si>
    <t>19. kör</t>
  </si>
  <si>
    <t>20. kör</t>
  </si>
  <si>
    <t>21. kör</t>
  </si>
  <si>
    <t>22. kör</t>
  </si>
  <si>
    <t>322</t>
  </si>
  <si>
    <t>Kádár Kitti</t>
  </si>
  <si>
    <t>0:05:01</t>
  </si>
  <si>
    <t>0:04:58</t>
  </si>
  <si>
    <t>0:05:04</t>
  </si>
  <si>
    <t>0:05:10</t>
  </si>
  <si>
    <t>0:05:14</t>
  </si>
  <si>
    <t>324</t>
  </si>
  <si>
    <t xml:space="preserve">dr. Kondor Boglárka </t>
  </si>
  <si>
    <t>0:05:43</t>
  </si>
  <si>
    <t>0:05:28</t>
  </si>
  <si>
    <t>0:05:49</t>
  </si>
  <si>
    <t>0:05:41</t>
  </si>
  <si>
    <t>0:05:50</t>
  </si>
  <si>
    <t>0:06:07</t>
  </si>
  <si>
    <t>327</t>
  </si>
  <si>
    <t>Dollákné  Drabant Zsuzsanna</t>
  </si>
  <si>
    <t>0:06:44</t>
  </si>
  <si>
    <t>0:06:49</t>
  </si>
  <si>
    <t>0:06:52</t>
  </si>
  <si>
    <t>0:07:00</t>
  </si>
  <si>
    <t>0:07:02</t>
  </si>
  <si>
    <t>0:07:08</t>
  </si>
  <si>
    <t>0:07:11</t>
  </si>
  <si>
    <t>0:07:19</t>
  </si>
  <si>
    <t>0:07:20</t>
  </si>
  <si>
    <t>0:08:49</t>
  </si>
  <si>
    <t>0:07:35</t>
  </si>
  <si>
    <t>0:07:42</t>
  </si>
  <si>
    <t>0:07:40</t>
  </si>
  <si>
    <t>0:09:04</t>
  </si>
  <si>
    <t>0:07:45</t>
  </si>
  <si>
    <t>0:08:52</t>
  </si>
  <si>
    <t>0:07:51</t>
  </si>
  <si>
    <t>0:08:37</t>
  </si>
  <si>
    <t>0:07:33</t>
  </si>
  <si>
    <t>326</t>
  </si>
  <si>
    <t xml:space="preserve">Tonté Tamás </t>
  </si>
  <si>
    <t>0:06:29</t>
  </si>
  <si>
    <t>0:06:59</t>
  </si>
  <si>
    <t>0:06:01</t>
  </si>
  <si>
    <t>0:06:41</t>
  </si>
  <si>
    <t>323</t>
  </si>
  <si>
    <t>Kozma Zsolt</t>
  </si>
  <si>
    <t>0:07:12</t>
  </si>
  <si>
    <t>0:07:18</t>
  </si>
  <si>
    <t>0:06:22</t>
  </si>
  <si>
    <t>0:07:27</t>
  </si>
  <si>
    <t>0:06:56</t>
  </si>
  <si>
    <t>0:07:31</t>
  </si>
  <si>
    <t>0:07:06</t>
  </si>
  <si>
    <t>325</t>
  </si>
  <si>
    <t xml:space="preserve">Varga Zoltán </t>
  </si>
  <si>
    <t>0:05:33</t>
  </si>
  <si>
    <t>0:06:58</t>
  </si>
  <si>
    <t>0:06:53</t>
  </si>
  <si>
    <t>0:06:35</t>
  </si>
  <si>
    <t>0:07:09</t>
  </si>
  <si>
    <t>0:06:57</t>
  </si>
  <si>
    <t>0:06:54</t>
  </si>
  <si>
    <t>319</t>
  </si>
  <si>
    <t xml:space="preserve">Szilaski Zsolt </t>
  </si>
  <si>
    <t>0:06:32</t>
  </si>
  <si>
    <t>0:07:24</t>
  </si>
  <si>
    <t>0:06:50</t>
  </si>
  <si>
    <t>0:06:45</t>
  </si>
  <si>
    <t>0:07:23</t>
  </si>
  <si>
    <t>0:08:02</t>
  </si>
  <si>
    <t>0:08:33</t>
  </si>
  <si>
    <t>0:07:59</t>
  </si>
  <si>
    <t>0:09:19</t>
  </si>
  <si>
    <t>0:08:10</t>
  </si>
  <si>
    <t>0:08:23</t>
  </si>
  <si>
    <t>317</t>
  </si>
  <si>
    <t xml:space="preserve">Gáspár Sándor </t>
  </si>
  <si>
    <t>0:07:37</t>
  </si>
  <si>
    <t>0:08:45</t>
  </si>
  <si>
    <t>0:08:39</t>
  </si>
  <si>
    <t>0:08:30</t>
  </si>
  <si>
    <t>0:08:36</t>
  </si>
  <si>
    <t>0:08:32</t>
  </si>
  <si>
    <t>0:10:13</t>
  </si>
  <si>
    <t>0:09:44</t>
  </si>
  <si>
    <t>0:09:48</t>
  </si>
  <si>
    <t>3 órás Nő</t>
  </si>
  <si>
    <t>3 órás Férfi</t>
  </si>
  <si>
    <t>23. kör</t>
  </si>
  <si>
    <t>24. kör</t>
  </si>
  <si>
    <t>25. kör</t>
  </si>
  <si>
    <t>26. kör</t>
  </si>
  <si>
    <t>27. kör</t>
  </si>
  <si>
    <t>28. kör</t>
  </si>
  <si>
    <t>29. kör</t>
  </si>
  <si>
    <t>30. kör</t>
  </si>
  <si>
    <t>31. kör</t>
  </si>
  <si>
    <t>32. kör</t>
  </si>
  <si>
    <t>33. kör</t>
  </si>
  <si>
    <t>34. kör</t>
  </si>
  <si>
    <t>35. kör</t>
  </si>
  <si>
    <t>36. kör</t>
  </si>
  <si>
    <t>300</t>
  </si>
  <si>
    <t>0:05:05</t>
  </si>
  <si>
    <t>0:04:17</t>
  </si>
  <si>
    <t>0:04:14</t>
  </si>
  <si>
    <t>0:04:16</t>
  </si>
  <si>
    <t>0:04:11</t>
  </si>
  <si>
    <t>0:05:17</t>
  </si>
  <si>
    <t>0:03:51</t>
  </si>
  <si>
    <t>0:04:48</t>
  </si>
  <si>
    <t>0:03:54</t>
  </si>
  <si>
    <t>0:11:00</t>
  </si>
  <si>
    <t>3 órás Csapat</t>
  </si>
  <si>
    <t xml:space="preserve">Záróbusz </t>
  </si>
  <si>
    <t>37. kör</t>
  </si>
  <si>
    <t>38. kör</t>
  </si>
  <si>
    <t>6 órás Nő</t>
  </si>
  <si>
    <t xml:space="preserve">Tarr Péter, Vastag Ferenc, Németh Ágnes </t>
  </si>
  <si>
    <t>Csapattagok:</t>
  </si>
  <si>
    <t>Tört kör</t>
  </si>
  <si>
    <t>Összesen</t>
  </si>
  <si>
    <t>Korcsoport szerint:</t>
  </si>
  <si>
    <t>3,6 km Férfi</t>
  </si>
  <si>
    <t>137</t>
  </si>
  <si>
    <t xml:space="preserve">Ale Patrik </t>
  </si>
  <si>
    <t>0:16:25</t>
  </si>
  <si>
    <t>Idő</t>
  </si>
  <si>
    <t>Korcsoporton kívül:</t>
  </si>
  <si>
    <t>131</t>
  </si>
  <si>
    <t xml:space="preserve">Kőnig Kármen Kendra </t>
  </si>
  <si>
    <t>0:36:58</t>
  </si>
  <si>
    <t>119</t>
  </si>
  <si>
    <t xml:space="preserve">Kurucsai Zsanett </t>
  </si>
  <si>
    <t>0:43:18</t>
  </si>
  <si>
    <t>3,6 km Nő</t>
  </si>
  <si>
    <t>117</t>
  </si>
  <si>
    <t>Korsós Bendegúz</t>
  </si>
  <si>
    <t>0:17:31</t>
  </si>
  <si>
    <t>122</t>
  </si>
  <si>
    <t xml:space="preserve">Kőnig Konor Kende </t>
  </si>
  <si>
    <t>0:18:24</t>
  </si>
  <si>
    <t>120</t>
  </si>
  <si>
    <t xml:space="preserve">Kőnig Kornél </t>
  </si>
  <si>
    <t>655</t>
  </si>
  <si>
    <t>Serfőző Andrea</t>
  </si>
  <si>
    <t>0:05:34</t>
  </si>
  <si>
    <t>0:06:03</t>
  </si>
  <si>
    <t>0:06:06</t>
  </si>
  <si>
    <t>0:05:58</t>
  </si>
  <si>
    <t>0:07:44</t>
  </si>
  <si>
    <t>0:06:34</t>
  </si>
  <si>
    <t>0:09:39</t>
  </si>
  <si>
    <t>0:07:38</t>
  </si>
  <si>
    <t>0:07:10</t>
  </si>
  <si>
    <t>0:06:36</t>
  </si>
  <si>
    <t>652</t>
  </si>
  <si>
    <t>Kazai istván</t>
  </si>
  <si>
    <t>0:10:25</t>
  </si>
  <si>
    <t>0:06:46</t>
  </si>
  <si>
    <t>651</t>
  </si>
  <si>
    <t xml:space="preserve">Zsombok Gyula </t>
  </si>
  <si>
    <t>0:06:37</t>
  </si>
  <si>
    <t>0:07:07</t>
  </si>
  <si>
    <t>0:06:33</t>
  </si>
  <si>
    <t>6 órás Férfi</t>
  </si>
  <si>
    <t>39. kör</t>
  </si>
  <si>
    <t>40. kör</t>
  </si>
  <si>
    <t>41. kör</t>
  </si>
  <si>
    <t>42. kör</t>
  </si>
  <si>
    <t>43. kör</t>
  </si>
  <si>
    <t>44. kör</t>
  </si>
  <si>
    <t>45. kör</t>
  </si>
  <si>
    <t>46. kör</t>
  </si>
  <si>
    <t>47. kör</t>
  </si>
  <si>
    <t>48. kör</t>
  </si>
  <si>
    <t>49. kör</t>
  </si>
  <si>
    <t>50. kör</t>
  </si>
  <si>
    <t>51. kör</t>
  </si>
  <si>
    <t>52. kör</t>
  </si>
  <si>
    <t>53. kör</t>
  </si>
  <si>
    <t>54. kör</t>
  </si>
  <si>
    <t>55. kör</t>
  </si>
  <si>
    <t>56. kör</t>
  </si>
  <si>
    <t>57. kör</t>
  </si>
  <si>
    <t>58. kör</t>
  </si>
  <si>
    <t>59. kör</t>
  </si>
  <si>
    <t>60. kör</t>
  </si>
  <si>
    <t>61. kör</t>
  </si>
  <si>
    <t>62. kör</t>
  </si>
  <si>
    <t>63. kör</t>
  </si>
  <si>
    <t>64. kör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</si>
</sst>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6"/>
  <sheetViews>
    <sheetView zoomScale="199" zoomScaleNormal="199" zoomScalePageLayoutView="0" workbookViewId="0" topLeftCell="A1">
      <selection activeCell="C6" sqref="C6"/>
    </sheetView>
  </sheetViews>
  <sheetFormatPr defaultColWidth="9.140625" defaultRowHeight="15"/>
  <cols>
    <col min="2" max="2" width="12.28125" style="0" bestFit="1" customWidth="1"/>
    <col min="3" max="3" width="18.421875" style="0" bestFit="1" customWidth="1"/>
  </cols>
  <sheetData>
    <row r="1" spans="1:3" ht="15">
      <c r="A1" s="3" t="s">
        <v>68</v>
      </c>
      <c r="B1" s="3"/>
      <c r="C1" s="3"/>
    </row>
    <row r="2" spans="1:17" ht="14.25">
      <c r="A2" s="1" t="s">
        <v>172</v>
      </c>
      <c r="B2" s="1" t="s">
        <v>173</v>
      </c>
      <c r="C2" s="1" t="s">
        <v>174</v>
      </c>
      <c r="D2" s="1" t="s">
        <v>69</v>
      </c>
      <c r="E2" s="1" t="s">
        <v>70</v>
      </c>
      <c r="F2" s="1" t="s">
        <v>71</v>
      </c>
      <c r="G2" s="1" t="s">
        <v>72</v>
      </c>
      <c r="H2" s="1" t="s">
        <v>73</v>
      </c>
      <c r="I2" s="1" t="s">
        <v>74</v>
      </c>
      <c r="J2" s="1" t="s">
        <v>75</v>
      </c>
      <c r="K2" s="1" t="s">
        <v>76</v>
      </c>
      <c r="L2" s="1" t="s">
        <v>77</v>
      </c>
      <c r="M2" s="1" t="s">
        <v>78</v>
      </c>
      <c r="N2" s="1" t="s">
        <v>79</v>
      </c>
      <c r="O2" s="1" t="s">
        <v>80</v>
      </c>
      <c r="P2" s="1" t="s">
        <v>305</v>
      </c>
      <c r="Q2" s="1" t="s">
        <v>306</v>
      </c>
    </row>
    <row r="3" spans="1:17" ht="14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10</v>
      </c>
      <c r="M3" t="s">
        <v>11</v>
      </c>
      <c r="N3" t="s">
        <v>12</v>
      </c>
      <c r="O3" t="s">
        <v>13</v>
      </c>
      <c r="P3">
        <v>22</v>
      </c>
      <c r="Q3">
        <f>12*1005+P3</f>
        <v>12082</v>
      </c>
    </row>
    <row r="4" spans="1:17" ht="14.25">
      <c r="A4" t="s">
        <v>14</v>
      </c>
      <c r="B4" t="s">
        <v>15</v>
      </c>
      <c r="C4" t="s">
        <v>16</v>
      </c>
      <c r="D4" t="s">
        <v>17</v>
      </c>
      <c r="E4" t="s">
        <v>9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19</v>
      </c>
      <c r="N4" t="s">
        <v>20</v>
      </c>
      <c r="P4">
        <v>250</v>
      </c>
      <c r="Q4">
        <f>11*1005+P4</f>
        <v>11305</v>
      </c>
    </row>
    <row r="5" spans="1:17" ht="14.25">
      <c r="A5" t="s">
        <v>26</v>
      </c>
      <c r="B5" t="s">
        <v>27</v>
      </c>
      <c r="C5" t="s">
        <v>28</v>
      </c>
      <c r="D5" t="s">
        <v>3</v>
      </c>
      <c r="E5" t="s">
        <v>17</v>
      </c>
      <c r="F5" t="s">
        <v>29</v>
      </c>
      <c r="G5" t="s">
        <v>22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P5">
        <v>770</v>
      </c>
      <c r="Q5">
        <f>10*1005+P5</f>
        <v>10820</v>
      </c>
    </row>
    <row r="6" spans="1:17" ht="14.25">
      <c r="A6" t="s">
        <v>36</v>
      </c>
      <c r="B6" t="s">
        <v>37</v>
      </c>
      <c r="C6" t="s">
        <v>38</v>
      </c>
      <c r="D6" t="s">
        <v>39</v>
      </c>
      <c r="E6" t="s">
        <v>40</v>
      </c>
      <c r="F6" t="s">
        <v>41</v>
      </c>
      <c r="G6" t="s">
        <v>32</v>
      </c>
      <c r="H6" t="s">
        <v>42</v>
      </c>
      <c r="I6" t="s">
        <v>43</v>
      </c>
      <c r="J6" t="s">
        <v>44</v>
      </c>
      <c r="K6" t="s">
        <v>45</v>
      </c>
      <c r="L6" t="s">
        <v>46</v>
      </c>
      <c r="P6">
        <v>925</v>
      </c>
      <c r="Q6">
        <f>9*1005+P6</f>
        <v>9970</v>
      </c>
    </row>
    <row r="7" spans="1:17" ht="14.25">
      <c r="A7" t="s">
        <v>47</v>
      </c>
      <c r="B7" t="s">
        <v>48</v>
      </c>
      <c r="C7" t="s">
        <v>49</v>
      </c>
      <c r="D7" t="s">
        <v>33</v>
      </c>
      <c r="E7" t="s">
        <v>50</v>
      </c>
      <c r="F7" t="s">
        <v>51</v>
      </c>
      <c r="G7" t="s">
        <v>52</v>
      </c>
      <c r="H7" t="s">
        <v>53</v>
      </c>
      <c r="I7" t="s">
        <v>54</v>
      </c>
      <c r="J7" t="s">
        <v>55</v>
      </c>
      <c r="K7" t="s">
        <v>56</v>
      </c>
      <c r="L7" t="s">
        <v>57</v>
      </c>
      <c r="P7">
        <v>760</v>
      </c>
      <c r="Q7">
        <f>9*1005+P7</f>
        <v>9805</v>
      </c>
    </row>
    <row r="8" spans="1:17" ht="14.25">
      <c r="A8" t="s">
        <v>58</v>
      </c>
      <c r="B8" t="s">
        <v>59</v>
      </c>
      <c r="C8" t="s">
        <v>60</v>
      </c>
      <c r="D8" t="s">
        <v>57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P8">
        <v>45</v>
      </c>
      <c r="Q8">
        <f>8*1005+P8</f>
        <v>8085</v>
      </c>
    </row>
    <row r="10" spans="1:3" ht="15">
      <c r="A10" s="3" t="s">
        <v>125</v>
      </c>
      <c r="B10" s="3"/>
      <c r="C10" s="3"/>
    </row>
    <row r="11" spans="1:19" ht="14.25">
      <c r="A11" s="1" t="s">
        <v>172</v>
      </c>
      <c r="B11" s="1" t="s">
        <v>173</v>
      </c>
      <c r="C11" s="1" t="s">
        <v>174</v>
      </c>
      <c r="D11" s="1" t="s">
        <v>69</v>
      </c>
      <c r="E11" s="1" t="s">
        <v>70</v>
      </c>
      <c r="F11" s="1" t="s">
        <v>71</v>
      </c>
      <c r="G11" s="1" t="s">
        <v>72</v>
      </c>
      <c r="H11" s="1" t="s">
        <v>73</v>
      </c>
      <c r="I11" s="1" t="s">
        <v>74</v>
      </c>
      <c r="J11" s="1" t="s">
        <v>75</v>
      </c>
      <c r="K11" s="1" t="s">
        <v>76</v>
      </c>
      <c r="L11" s="1" t="s">
        <v>77</v>
      </c>
      <c r="M11" s="1" t="s">
        <v>78</v>
      </c>
      <c r="N11" s="1" t="s">
        <v>79</v>
      </c>
      <c r="O11" s="1" t="s">
        <v>80</v>
      </c>
      <c r="P11" s="1" t="s">
        <v>176</v>
      </c>
      <c r="Q11" s="1" t="s">
        <v>175</v>
      </c>
      <c r="R11" s="1" t="s">
        <v>305</v>
      </c>
      <c r="S11" s="1" t="s">
        <v>306</v>
      </c>
    </row>
    <row r="12" spans="1:19" ht="14.25">
      <c r="A12" t="s">
        <v>0</v>
      </c>
      <c r="B12" t="s">
        <v>81</v>
      </c>
      <c r="C12" t="s">
        <v>82</v>
      </c>
      <c r="D12" t="s">
        <v>83</v>
      </c>
      <c r="E12" t="s">
        <v>84</v>
      </c>
      <c r="F12" t="s">
        <v>84</v>
      </c>
      <c r="G12" t="s">
        <v>85</v>
      </c>
      <c r="H12" t="s">
        <v>86</v>
      </c>
      <c r="I12" t="s">
        <v>86</v>
      </c>
      <c r="J12" t="s">
        <v>87</v>
      </c>
      <c r="K12" t="s">
        <v>88</v>
      </c>
      <c r="L12" t="s">
        <v>87</v>
      </c>
      <c r="M12" t="s">
        <v>89</v>
      </c>
      <c r="N12" t="s">
        <v>90</v>
      </c>
      <c r="O12" t="s">
        <v>88</v>
      </c>
      <c r="P12" t="s">
        <v>91</v>
      </c>
      <c r="Q12" t="s">
        <v>92</v>
      </c>
      <c r="R12">
        <v>325</v>
      </c>
      <c r="S12">
        <f>14*1005+R12</f>
        <v>14395</v>
      </c>
    </row>
    <row r="13" spans="1:19" ht="14.25">
      <c r="A13" t="s">
        <v>14</v>
      </c>
      <c r="B13" t="s">
        <v>93</v>
      </c>
      <c r="C13" t="s">
        <v>94</v>
      </c>
      <c r="D13" t="s">
        <v>6</v>
      </c>
      <c r="E13" t="s">
        <v>17</v>
      </c>
      <c r="F13" t="s">
        <v>95</v>
      </c>
      <c r="G13" t="s">
        <v>96</v>
      </c>
      <c r="H13" t="s">
        <v>97</v>
      </c>
      <c r="I13" t="s">
        <v>98</v>
      </c>
      <c r="J13" t="s">
        <v>17</v>
      </c>
      <c r="K13" t="s">
        <v>99</v>
      </c>
      <c r="L13" t="s">
        <v>4</v>
      </c>
      <c r="M13" t="s">
        <v>100</v>
      </c>
      <c r="N13" t="s">
        <v>101</v>
      </c>
      <c r="O13" t="s">
        <v>102</v>
      </c>
      <c r="R13">
        <v>505</v>
      </c>
      <c r="S13">
        <f>12*1005+R13</f>
        <v>12565</v>
      </c>
    </row>
    <row r="14" spans="1:19" ht="14.25">
      <c r="A14" t="s">
        <v>26</v>
      </c>
      <c r="B14" t="s">
        <v>103</v>
      </c>
      <c r="C14" t="s">
        <v>104</v>
      </c>
      <c r="D14" t="s">
        <v>100</v>
      </c>
      <c r="E14" t="s">
        <v>105</v>
      </c>
      <c r="F14" t="s">
        <v>95</v>
      </c>
      <c r="G14" t="s">
        <v>5</v>
      </c>
      <c r="H14" t="s">
        <v>5</v>
      </c>
      <c r="I14" t="s">
        <v>106</v>
      </c>
      <c r="J14" t="s">
        <v>7</v>
      </c>
      <c r="K14" t="s">
        <v>107</v>
      </c>
      <c r="L14" t="s">
        <v>98</v>
      </c>
      <c r="M14" t="s">
        <v>108</v>
      </c>
      <c r="N14" t="s">
        <v>99</v>
      </c>
      <c r="O14" t="s">
        <v>96</v>
      </c>
      <c r="R14">
        <v>405</v>
      </c>
      <c r="S14">
        <f>12*1005+R14</f>
        <v>12465</v>
      </c>
    </row>
    <row r="15" spans="1:19" ht="14.25">
      <c r="A15" t="s">
        <v>36</v>
      </c>
      <c r="B15" t="s">
        <v>109</v>
      </c>
      <c r="C15" t="s">
        <v>110</v>
      </c>
      <c r="D15" t="s">
        <v>111</v>
      </c>
      <c r="E15" t="s">
        <v>112</v>
      </c>
      <c r="F15" t="s">
        <v>105</v>
      </c>
      <c r="G15" t="s">
        <v>113</v>
      </c>
      <c r="H15" t="s">
        <v>98</v>
      </c>
      <c r="I15" t="s">
        <v>98</v>
      </c>
      <c r="J15" t="s">
        <v>114</v>
      </c>
      <c r="K15" t="s">
        <v>115</v>
      </c>
      <c r="L15" t="s">
        <v>116</v>
      </c>
      <c r="M15" t="s">
        <v>117</v>
      </c>
      <c r="N15" t="s">
        <v>20</v>
      </c>
      <c r="O15" t="s">
        <v>8</v>
      </c>
      <c r="R15">
        <v>35</v>
      </c>
      <c r="S15">
        <f>12*1005+R15</f>
        <v>12095</v>
      </c>
    </row>
    <row r="16" spans="1:19" ht="14.25">
      <c r="A16" t="s">
        <v>47</v>
      </c>
      <c r="B16" t="s">
        <v>118</v>
      </c>
      <c r="C16" t="s">
        <v>119</v>
      </c>
      <c r="D16" t="s">
        <v>18</v>
      </c>
      <c r="E16" t="s">
        <v>24</v>
      </c>
      <c r="F16" t="s">
        <v>120</v>
      </c>
      <c r="G16" t="s">
        <v>121</v>
      </c>
      <c r="H16" t="s">
        <v>122</v>
      </c>
      <c r="I16" t="s">
        <v>123</v>
      </c>
      <c r="J16" t="s">
        <v>18</v>
      </c>
      <c r="K16" t="s">
        <v>121</v>
      </c>
      <c r="L16" t="s">
        <v>30</v>
      </c>
      <c r="M16" t="s">
        <v>124</v>
      </c>
      <c r="R16">
        <v>940</v>
      </c>
      <c r="S16">
        <f>10*1005+R16</f>
        <v>10990</v>
      </c>
    </row>
    <row r="18" spans="1:3" ht="15">
      <c r="A18" s="3" t="s">
        <v>177</v>
      </c>
      <c r="B18" s="3"/>
      <c r="C18" s="3"/>
    </row>
    <row r="19" spans="1:26" ht="14.25">
      <c r="A19" s="1" t="s">
        <v>172</v>
      </c>
      <c r="B19" s="1" t="s">
        <v>173</v>
      </c>
      <c r="C19" s="1" t="s">
        <v>174</v>
      </c>
      <c r="D19" s="1" t="s">
        <v>69</v>
      </c>
      <c r="E19" s="1" t="s">
        <v>70</v>
      </c>
      <c r="F19" s="1" t="s">
        <v>71</v>
      </c>
      <c r="G19" s="1" t="s">
        <v>72</v>
      </c>
      <c r="H19" s="1" t="s">
        <v>73</v>
      </c>
      <c r="I19" s="1" t="s">
        <v>74</v>
      </c>
      <c r="J19" s="1" t="s">
        <v>75</v>
      </c>
      <c r="K19" s="1" t="s">
        <v>76</v>
      </c>
      <c r="L19" s="1" t="s">
        <v>77</v>
      </c>
      <c r="M19" s="1" t="s">
        <v>78</v>
      </c>
      <c r="N19" s="1" t="s">
        <v>79</v>
      </c>
      <c r="O19" s="1" t="s">
        <v>80</v>
      </c>
      <c r="P19" s="1" t="s">
        <v>176</v>
      </c>
      <c r="Q19" s="1" t="s">
        <v>175</v>
      </c>
      <c r="R19" s="1" t="s">
        <v>179</v>
      </c>
      <c r="S19" s="1" t="s">
        <v>180</v>
      </c>
      <c r="T19" s="1" t="s">
        <v>181</v>
      </c>
      <c r="U19" s="1" t="s">
        <v>182</v>
      </c>
      <c r="V19" s="1" t="s">
        <v>183</v>
      </c>
      <c r="W19" s="1" t="s">
        <v>184</v>
      </c>
      <c r="X19" s="1" t="s">
        <v>185</v>
      </c>
      <c r="Y19" s="1" t="s">
        <v>305</v>
      </c>
      <c r="Z19" s="1" t="s">
        <v>306</v>
      </c>
    </row>
    <row r="20" spans="1:26" ht="14.25">
      <c r="A20" t="s">
        <v>0</v>
      </c>
      <c r="B20" t="s">
        <v>126</v>
      </c>
      <c r="C20" t="s">
        <v>127</v>
      </c>
      <c r="D20" t="s">
        <v>20</v>
      </c>
      <c r="E20" t="s">
        <v>21</v>
      </c>
      <c r="F20" t="s">
        <v>128</v>
      </c>
      <c r="G20" t="s">
        <v>20</v>
      </c>
      <c r="H20" t="s">
        <v>24</v>
      </c>
      <c r="I20" t="s">
        <v>129</v>
      </c>
      <c r="J20" t="s">
        <v>129</v>
      </c>
      <c r="K20" t="s">
        <v>129</v>
      </c>
      <c r="L20" t="s">
        <v>121</v>
      </c>
      <c r="M20" t="s">
        <v>130</v>
      </c>
      <c r="N20" t="s">
        <v>30</v>
      </c>
      <c r="O20" t="s">
        <v>42</v>
      </c>
      <c r="P20" t="s">
        <v>39</v>
      </c>
      <c r="Q20" t="s">
        <v>122</v>
      </c>
      <c r="R20" t="s">
        <v>40</v>
      </c>
      <c r="S20" t="s">
        <v>32</v>
      </c>
      <c r="T20" t="s">
        <v>131</v>
      </c>
      <c r="U20" t="s">
        <v>132</v>
      </c>
      <c r="V20" t="s">
        <v>39</v>
      </c>
      <c r="W20" t="s">
        <v>32</v>
      </c>
      <c r="X20" t="s">
        <v>133</v>
      </c>
      <c r="Y20">
        <v>150</v>
      </c>
      <c r="Z20">
        <f>21*1005+Y20</f>
        <v>21255</v>
      </c>
    </row>
    <row r="21" spans="1:26" ht="14.25">
      <c r="A21" t="s">
        <v>14</v>
      </c>
      <c r="B21" t="s">
        <v>134</v>
      </c>
      <c r="C21" t="s">
        <v>135</v>
      </c>
      <c r="D21" t="s">
        <v>33</v>
      </c>
      <c r="E21" t="s">
        <v>136</v>
      </c>
      <c r="F21" t="s">
        <v>35</v>
      </c>
      <c r="G21" t="s">
        <v>133</v>
      </c>
      <c r="H21" t="s">
        <v>133</v>
      </c>
      <c r="I21" t="s">
        <v>133</v>
      </c>
      <c r="J21" t="s">
        <v>57</v>
      </c>
      <c r="K21" t="s">
        <v>35</v>
      </c>
      <c r="L21" t="s">
        <v>131</v>
      </c>
      <c r="M21" t="s">
        <v>40</v>
      </c>
      <c r="N21" t="s">
        <v>32</v>
      </c>
      <c r="O21" t="s">
        <v>131</v>
      </c>
      <c r="P21" t="s">
        <v>136</v>
      </c>
      <c r="Q21" t="s">
        <v>50</v>
      </c>
      <c r="R21" t="s">
        <v>137</v>
      </c>
      <c r="S21" t="s">
        <v>138</v>
      </c>
      <c r="T21" t="s">
        <v>132</v>
      </c>
      <c r="U21" t="s">
        <v>139</v>
      </c>
      <c r="V21" t="s">
        <v>140</v>
      </c>
      <c r="Y21">
        <v>220</v>
      </c>
      <c r="Z21">
        <f>19*1005+Y21</f>
        <v>19315</v>
      </c>
    </row>
    <row r="22" spans="1:26" ht="14.25">
      <c r="A22" t="s">
        <v>26</v>
      </c>
      <c r="B22" t="s">
        <v>141</v>
      </c>
      <c r="C22" t="s">
        <v>142</v>
      </c>
      <c r="D22" t="s">
        <v>137</v>
      </c>
      <c r="E22" t="s">
        <v>52</v>
      </c>
      <c r="F22" t="s">
        <v>40</v>
      </c>
      <c r="G22" t="s">
        <v>53</v>
      </c>
      <c r="H22" t="s">
        <v>143</v>
      </c>
      <c r="I22" t="s">
        <v>144</v>
      </c>
      <c r="J22" t="s">
        <v>145</v>
      </c>
      <c r="K22" t="s">
        <v>139</v>
      </c>
      <c r="L22" t="s">
        <v>46</v>
      </c>
      <c r="M22" t="s">
        <v>146</v>
      </c>
      <c r="N22" t="s">
        <v>147</v>
      </c>
      <c r="O22" t="s">
        <v>138</v>
      </c>
      <c r="P22" t="s">
        <v>146</v>
      </c>
      <c r="Q22" t="s">
        <v>138</v>
      </c>
      <c r="R22" t="s">
        <v>148</v>
      </c>
      <c r="S22" t="s">
        <v>132</v>
      </c>
      <c r="T22" t="s">
        <v>46</v>
      </c>
      <c r="U22" t="s">
        <v>149</v>
      </c>
      <c r="Y22">
        <v>870</v>
      </c>
      <c r="Z22">
        <f>18*1005+Y22</f>
        <v>18960</v>
      </c>
    </row>
    <row r="23" spans="1:26" ht="14.25">
      <c r="A23" t="s">
        <v>36</v>
      </c>
      <c r="B23" t="s">
        <v>150</v>
      </c>
      <c r="C23" t="s">
        <v>151</v>
      </c>
      <c r="D23" t="s">
        <v>33</v>
      </c>
      <c r="E23" t="s">
        <v>136</v>
      </c>
      <c r="F23" t="s">
        <v>131</v>
      </c>
      <c r="G23" t="s">
        <v>144</v>
      </c>
      <c r="H23" t="s">
        <v>143</v>
      </c>
      <c r="I23" t="s">
        <v>144</v>
      </c>
      <c r="J23" t="s">
        <v>145</v>
      </c>
      <c r="K23" t="s">
        <v>139</v>
      </c>
      <c r="L23" t="s">
        <v>152</v>
      </c>
      <c r="M23" t="s">
        <v>146</v>
      </c>
      <c r="N23" t="s">
        <v>147</v>
      </c>
      <c r="O23" t="s">
        <v>138</v>
      </c>
      <c r="P23" t="s">
        <v>146</v>
      </c>
      <c r="Q23" t="s">
        <v>149</v>
      </c>
      <c r="R23" t="s">
        <v>148</v>
      </c>
      <c r="S23" t="s">
        <v>132</v>
      </c>
      <c r="T23" t="s">
        <v>46</v>
      </c>
      <c r="U23" t="s">
        <v>149</v>
      </c>
      <c r="Y23">
        <v>865</v>
      </c>
      <c r="Z23">
        <f>18*1005+Y23</f>
        <v>18955</v>
      </c>
    </row>
    <row r="25" spans="1:3" ht="15">
      <c r="A25" s="3" t="s">
        <v>178</v>
      </c>
      <c r="B25" s="3"/>
      <c r="C25" s="3"/>
    </row>
    <row r="26" spans="1:27" ht="14.25">
      <c r="A26" s="1" t="s">
        <v>172</v>
      </c>
      <c r="B26" s="1" t="s">
        <v>173</v>
      </c>
      <c r="C26" s="1" t="s">
        <v>174</v>
      </c>
      <c r="D26" s="1" t="s">
        <v>69</v>
      </c>
      <c r="E26" s="1" t="s">
        <v>70</v>
      </c>
      <c r="F26" s="1" t="s">
        <v>71</v>
      </c>
      <c r="G26" s="1" t="s">
        <v>72</v>
      </c>
      <c r="H26" s="1" t="s">
        <v>73</v>
      </c>
      <c r="I26" s="1" t="s">
        <v>74</v>
      </c>
      <c r="J26" s="1" t="s">
        <v>75</v>
      </c>
      <c r="K26" s="1" t="s">
        <v>76</v>
      </c>
      <c r="L26" s="1" t="s">
        <v>77</v>
      </c>
      <c r="M26" s="1" t="s">
        <v>78</v>
      </c>
      <c r="N26" s="1" t="s">
        <v>79</v>
      </c>
      <c r="O26" s="1" t="s">
        <v>80</v>
      </c>
      <c r="P26" s="1" t="s">
        <v>176</v>
      </c>
      <c r="Q26" s="1" t="s">
        <v>175</v>
      </c>
      <c r="R26" s="1" t="s">
        <v>179</v>
      </c>
      <c r="S26" s="1" t="s">
        <v>180</v>
      </c>
      <c r="T26" s="1" t="s">
        <v>181</v>
      </c>
      <c r="U26" s="1" t="s">
        <v>182</v>
      </c>
      <c r="V26" s="1" t="s">
        <v>183</v>
      </c>
      <c r="W26" s="1" t="s">
        <v>184</v>
      </c>
      <c r="X26" s="1" t="s">
        <v>185</v>
      </c>
      <c r="Y26" s="1" t="s">
        <v>186</v>
      </c>
      <c r="Z26" s="1" t="s">
        <v>305</v>
      </c>
      <c r="AA26" s="1" t="s">
        <v>306</v>
      </c>
    </row>
    <row r="27" spans="1:27" ht="14.25">
      <c r="A27" t="s">
        <v>0</v>
      </c>
      <c r="B27" t="s">
        <v>154</v>
      </c>
      <c r="C27" t="s">
        <v>155</v>
      </c>
      <c r="D27" t="s">
        <v>156</v>
      </c>
      <c r="E27" t="s">
        <v>97</v>
      </c>
      <c r="F27" t="s">
        <v>96</v>
      </c>
      <c r="G27" t="s">
        <v>114</v>
      </c>
      <c r="H27" t="s">
        <v>116</v>
      </c>
      <c r="I27" t="s">
        <v>18</v>
      </c>
      <c r="J27" t="s">
        <v>157</v>
      </c>
      <c r="K27" t="s">
        <v>124</v>
      </c>
      <c r="L27" t="s">
        <v>22</v>
      </c>
      <c r="M27" t="s">
        <v>157</v>
      </c>
      <c r="N27" t="s">
        <v>120</v>
      </c>
      <c r="O27" t="s">
        <v>120</v>
      </c>
      <c r="P27" t="s">
        <v>22</v>
      </c>
      <c r="Q27" t="s">
        <v>157</v>
      </c>
      <c r="R27" t="s">
        <v>158</v>
      </c>
      <c r="S27" t="s">
        <v>123</v>
      </c>
      <c r="T27" t="s">
        <v>157</v>
      </c>
      <c r="U27" t="s">
        <v>39</v>
      </c>
      <c r="V27" t="s">
        <v>18</v>
      </c>
      <c r="W27" t="s">
        <v>159</v>
      </c>
      <c r="X27" t="s">
        <v>7</v>
      </c>
      <c r="Y27" t="s">
        <v>24</v>
      </c>
      <c r="Z27">
        <v>685</v>
      </c>
      <c r="AA27">
        <f>22*1005+Z27</f>
        <v>22795</v>
      </c>
    </row>
    <row r="28" spans="1:27" ht="14.25">
      <c r="A28" t="s">
        <v>14</v>
      </c>
      <c r="B28" t="s">
        <v>161</v>
      </c>
      <c r="C28" t="s">
        <v>162</v>
      </c>
      <c r="D28" t="s">
        <v>163</v>
      </c>
      <c r="E28" t="s">
        <v>95</v>
      </c>
      <c r="F28" t="s">
        <v>105</v>
      </c>
      <c r="G28" t="s">
        <v>5</v>
      </c>
      <c r="H28" t="s">
        <v>5</v>
      </c>
      <c r="I28" t="s">
        <v>97</v>
      </c>
      <c r="J28" t="s">
        <v>164</v>
      </c>
      <c r="K28" t="s">
        <v>165</v>
      </c>
      <c r="L28" t="s">
        <v>130</v>
      </c>
      <c r="M28" t="s">
        <v>40</v>
      </c>
      <c r="N28" t="s">
        <v>137</v>
      </c>
      <c r="O28" t="s">
        <v>144</v>
      </c>
      <c r="P28" t="s">
        <v>166</v>
      </c>
      <c r="Q28" t="s">
        <v>167</v>
      </c>
      <c r="R28" t="s">
        <v>168</v>
      </c>
      <c r="S28" t="s">
        <v>169</v>
      </c>
      <c r="T28" t="s">
        <v>170</v>
      </c>
      <c r="U28" t="s">
        <v>171</v>
      </c>
      <c r="V28" t="s">
        <v>13</v>
      </c>
      <c r="Z28">
        <v>5</v>
      </c>
      <c r="AA28">
        <f>19*1005+Z28</f>
        <v>19100</v>
      </c>
    </row>
    <row r="30" spans="1:3" ht="15">
      <c r="A30" s="3" t="s">
        <v>271</v>
      </c>
      <c r="B30" s="3"/>
      <c r="C30" s="3"/>
    </row>
    <row r="31" spans="1:41" ht="14.25">
      <c r="A31" s="1" t="s">
        <v>172</v>
      </c>
      <c r="B31" s="1" t="s">
        <v>173</v>
      </c>
      <c r="C31" s="1" t="s">
        <v>174</v>
      </c>
      <c r="D31" s="1" t="s">
        <v>69</v>
      </c>
      <c r="E31" s="1" t="s">
        <v>70</v>
      </c>
      <c r="F31" s="1" t="s">
        <v>71</v>
      </c>
      <c r="G31" s="1" t="s">
        <v>72</v>
      </c>
      <c r="H31" s="1" t="s">
        <v>73</v>
      </c>
      <c r="I31" s="1" t="s">
        <v>74</v>
      </c>
      <c r="J31" s="1" t="s">
        <v>75</v>
      </c>
      <c r="K31" s="1" t="s">
        <v>76</v>
      </c>
      <c r="L31" s="1" t="s">
        <v>77</v>
      </c>
      <c r="M31" s="1" t="s">
        <v>78</v>
      </c>
      <c r="N31" s="1" t="s">
        <v>79</v>
      </c>
      <c r="O31" s="1" t="s">
        <v>80</v>
      </c>
      <c r="P31" s="1" t="s">
        <v>176</v>
      </c>
      <c r="Q31" s="1" t="s">
        <v>175</v>
      </c>
      <c r="R31" s="1" t="s">
        <v>179</v>
      </c>
      <c r="S31" s="1" t="s">
        <v>180</v>
      </c>
      <c r="T31" s="1" t="s">
        <v>181</v>
      </c>
      <c r="U31" s="1" t="s">
        <v>182</v>
      </c>
      <c r="V31" s="1" t="s">
        <v>183</v>
      </c>
      <c r="W31" s="1" t="s">
        <v>184</v>
      </c>
      <c r="X31" s="1" t="s">
        <v>185</v>
      </c>
      <c r="Y31" s="1" t="s">
        <v>186</v>
      </c>
      <c r="Z31" s="1" t="s">
        <v>273</v>
      </c>
      <c r="AA31" s="1" t="s">
        <v>274</v>
      </c>
      <c r="AB31" s="1" t="s">
        <v>275</v>
      </c>
      <c r="AC31" s="1" t="s">
        <v>276</v>
      </c>
      <c r="AD31" s="1" t="s">
        <v>277</v>
      </c>
      <c r="AE31" s="1" t="s">
        <v>278</v>
      </c>
      <c r="AF31" s="1" t="s">
        <v>279</v>
      </c>
      <c r="AG31" s="1" t="s">
        <v>280</v>
      </c>
      <c r="AH31" s="1" t="s">
        <v>281</v>
      </c>
      <c r="AI31" s="1" t="s">
        <v>282</v>
      </c>
      <c r="AJ31" s="1" t="s">
        <v>283</v>
      </c>
      <c r="AK31" s="1" t="s">
        <v>284</v>
      </c>
      <c r="AL31" s="1" t="s">
        <v>285</v>
      </c>
      <c r="AM31" s="1" t="s">
        <v>286</v>
      </c>
      <c r="AN31" s="1" t="s">
        <v>305</v>
      </c>
      <c r="AO31" s="1" t="s">
        <v>306</v>
      </c>
    </row>
    <row r="32" spans="1:41" ht="14.25">
      <c r="A32" t="s">
        <v>0</v>
      </c>
      <c r="B32" t="s">
        <v>187</v>
      </c>
      <c r="C32" t="s">
        <v>188</v>
      </c>
      <c r="D32" t="s">
        <v>3</v>
      </c>
      <c r="E32" t="s">
        <v>5</v>
      </c>
      <c r="F32" t="s">
        <v>98</v>
      </c>
      <c r="G32" t="s">
        <v>108</v>
      </c>
      <c r="H32" t="s">
        <v>99</v>
      </c>
      <c r="I32" t="s">
        <v>17</v>
      </c>
      <c r="J32" t="s">
        <v>97</v>
      </c>
      <c r="K32" t="s">
        <v>99</v>
      </c>
      <c r="L32" t="s">
        <v>97</v>
      </c>
      <c r="M32" t="s">
        <v>99</v>
      </c>
      <c r="N32" t="s">
        <v>13</v>
      </c>
      <c r="O32" t="s">
        <v>17</v>
      </c>
      <c r="P32" t="s">
        <v>97</v>
      </c>
      <c r="Q32" t="s">
        <v>106</v>
      </c>
      <c r="R32" t="s">
        <v>99</v>
      </c>
      <c r="S32" t="s">
        <v>99</v>
      </c>
      <c r="T32" t="s">
        <v>189</v>
      </c>
      <c r="U32" t="s">
        <v>108</v>
      </c>
      <c r="V32" t="s">
        <v>190</v>
      </c>
      <c r="W32" t="s">
        <v>191</v>
      </c>
      <c r="X32" t="s">
        <v>13</v>
      </c>
      <c r="Y32" t="s">
        <v>9</v>
      </c>
      <c r="Z32" t="s">
        <v>99</v>
      </c>
      <c r="AA32" t="s">
        <v>107</v>
      </c>
      <c r="AB32" t="s">
        <v>18</v>
      </c>
      <c r="AC32" t="s">
        <v>108</v>
      </c>
      <c r="AD32" t="s">
        <v>191</v>
      </c>
      <c r="AE32" t="s">
        <v>114</v>
      </c>
      <c r="AF32" t="s">
        <v>191</v>
      </c>
      <c r="AG32" t="s">
        <v>192</v>
      </c>
      <c r="AH32" t="s">
        <v>11</v>
      </c>
      <c r="AI32" t="s">
        <v>22</v>
      </c>
      <c r="AJ32" t="s">
        <v>8</v>
      </c>
      <c r="AK32" t="s">
        <v>193</v>
      </c>
      <c r="AL32" t="s">
        <v>11</v>
      </c>
      <c r="AM32" t="s">
        <v>102</v>
      </c>
      <c r="AN32">
        <v>20</v>
      </c>
      <c r="AO32">
        <f>36*1005+AN32</f>
        <v>36200</v>
      </c>
    </row>
    <row r="33" spans="1:41" ht="14.25">
      <c r="A33" t="s">
        <v>14</v>
      </c>
      <c r="B33" t="s">
        <v>194</v>
      </c>
      <c r="C33" t="s">
        <v>195</v>
      </c>
      <c r="D33" t="s">
        <v>120</v>
      </c>
      <c r="E33" t="s">
        <v>40</v>
      </c>
      <c r="F33" t="s">
        <v>40</v>
      </c>
      <c r="G33" t="s">
        <v>32</v>
      </c>
      <c r="H33" t="s">
        <v>39</v>
      </c>
      <c r="I33" t="s">
        <v>124</v>
      </c>
      <c r="J33" t="s">
        <v>196</v>
      </c>
      <c r="K33" t="s">
        <v>133</v>
      </c>
      <c r="L33" t="s">
        <v>133</v>
      </c>
      <c r="M33" t="s">
        <v>30</v>
      </c>
      <c r="N33" t="s">
        <v>31</v>
      </c>
      <c r="O33" t="s">
        <v>30</v>
      </c>
      <c r="P33" t="s">
        <v>197</v>
      </c>
      <c r="Q33" t="s">
        <v>124</v>
      </c>
      <c r="R33" t="s">
        <v>31</v>
      </c>
      <c r="S33" t="s">
        <v>35</v>
      </c>
      <c r="T33" t="s">
        <v>30</v>
      </c>
      <c r="U33" t="s">
        <v>137</v>
      </c>
      <c r="V33" t="s">
        <v>130</v>
      </c>
      <c r="W33" t="s">
        <v>198</v>
      </c>
      <c r="X33" t="s">
        <v>199</v>
      </c>
      <c r="Y33" t="s">
        <v>200</v>
      </c>
      <c r="Z33" t="s">
        <v>40</v>
      </c>
      <c r="AA33" t="s">
        <v>165</v>
      </c>
      <c r="AB33" t="s">
        <v>33</v>
      </c>
      <c r="AC33" t="s">
        <v>133</v>
      </c>
      <c r="AD33" t="s">
        <v>120</v>
      </c>
      <c r="AE33" t="s">
        <v>201</v>
      </c>
      <c r="AF33" t="s">
        <v>200</v>
      </c>
      <c r="AG33" t="s">
        <v>143</v>
      </c>
      <c r="AH33" t="s">
        <v>196</v>
      </c>
      <c r="AN33">
        <v>270</v>
      </c>
      <c r="AO33">
        <f>31*1005+AN33</f>
        <v>31425</v>
      </c>
    </row>
    <row r="34" spans="1:41" ht="14.25">
      <c r="A34" t="s">
        <v>26</v>
      </c>
      <c r="B34" t="s">
        <v>202</v>
      </c>
      <c r="C34" t="s">
        <v>203</v>
      </c>
      <c r="D34" t="s">
        <v>45</v>
      </c>
      <c r="E34" t="s">
        <v>149</v>
      </c>
      <c r="F34" t="s">
        <v>204</v>
      </c>
      <c r="G34" t="s">
        <v>204</v>
      </c>
      <c r="H34" t="s">
        <v>205</v>
      </c>
      <c r="I34" t="s">
        <v>206</v>
      </c>
      <c r="J34" t="s">
        <v>207</v>
      </c>
      <c r="K34" t="s">
        <v>208</v>
      </c>
      <c r="L34" t="s">
        <v>209</v>
      </c>
      <c r="M34" t="s">
        <v>210</v>
      </c>
      <c r="N34" t="s">
        <v>160</v>
      </c>
      <c r="O34" t="s">
        <v>211</v>
      </c>
      <c r="P34" t="s">
        <v>212</v>
      </c>
      <c r="Q34" t="s">
        <v>213</v>
      </c>
      <c r="R34" t="s">
        <v>214</v>
      </c>
      <c r="S34" t="s">
        <v>215</v>
      </c>
      <c r="T34" t="s">
        <v>216</v>
      </c>
      <c r="U34" t="s">
        <v>217</v>
      </c>
      <c r="V34" t="s">
        <v>218</v>
      </c>
      <c r="W34" t="s">
        <v>153</v>
      </c>
      <c r="X34" t="s">
        <v>219</v>
      </c>
      <c r="Y34" t="s">
        <v>220</v>
      </c>
      <c r="Z34" t="s">
        <v>221</v>
      </c>
      <c r="AA34" t="s">
        <v>222</v>
      </c>
      <c r="AN34">
        <v>45</v>
      </c>
      <c r="AO34">
        <f>24*1005+AN34</f>
        <v>24165</v>
      </c>
    </row>
    <row r="36" spans="1:3" ht="15">
      <c r="A36" s="3" t="s">
        <v>272</v>
      </c>
      <c r="B36" s="3"/>
      <c r="C36" s="3"/>
    </row>
    <row r="37" spans="1:35" ht="14.25">
      <c r="A37" s="1" t="s">
        <v>172</v>
      </c>
      <c r="B37" s="1" t="s">
        <v>173</v>
      </c>
      <c r="C37" s="1" t="s">
        <v>174</v>
      </c>
      <c r="D37" s="1" t="s">
        <v>69</v>
      </c>
      <c r="E37" s="1" t="s">
        <v>70</v>
      </c>
      <c r="F37" s="1" t="s">
        <v>71</v>
      </c>
      <c r="G37" s="1" t="s">
        <v>72</v>
      </c>
      <c r="H37" s="1" t="s">
        <v>73</v>
      </c>
      <c r="I37" s="1" t="s">
        <v>74</v>
      </c>
      <c r="J37" s="1" t="s">
        <v>75</v>
      </c>
      <c r="K37" s="1" t="s">
        <v>76</v>
      </c>
      <c r="L37" s="1" t="s">
        <v>77</v>
      </c>
      <c r="M37" s="1" t="s">
        <v>78</v>
      </c>
      <c r="N37" s="1" t="s">
        <v>79</v>
      </c>
      <c r="O37" s="1" t="s">
        <v>80</v>
      </c>
      <c r="P37" s="1" t="s">
        <v>176</v>
      </c>
      <c r="Q37" s="1" t="s">
        <v>175</v>
      </c>
      <c r="R37" s="1" t="s">
        <v>179</v>
      </c>
      <c r="S37" s="1" t="s">
        <v>180</v>
      </c>
      <c r="T37" s="1" t="s">
        <v>181</v>
      </c>
      <c r="U37" s="1" t="s">
        <v>182</v>
      </c>
      <c r="V37" s="1" t="s">
        <v>183</v>
      </c>
      <c r="W37" s="1" t="s">
        <v>184</v>
      </c>
      <c r="X37" s="1" t="s">
        <v>185</v>
      </c>
      <c r="Y37" s="1" t="s">
        <v>186</v>
      </c>
      <c r="Z37" s="1" t="s">
        <v>273</v>
      </c>
      <c r="AA37" s="1" t="s">
        <v>274</v>
      </c>
      <c r="AB37" s="1" t="s">
        <v>275</v>
      </c>
      <c r="AC37" s="1" t="s">
        <v>276</v>
      </c>
      <c r="AD37" s="1" t="s">
        <v>277</v>
      </c>
      <c r="AE37" s="1" t="s">
        <v>278</v>
      </c>
      <c r="AF37" s="1" t="s">
        <v>279</v>
      </c>
      <c r="AG37" s="1" t="s">
        <v>280</v>
      </c>
      <c r="AH37" s="1" t="s">
        <v>305</v>
      </c>
      <c r="AI37" s="1" t="s">
        <v>306</v>
      </c>
    </row>
    <row r="38" spans="1:35" ht="14.25">
      <c r="A38" t="s">
        <v>0</v>
      </c>
      <c r="B38" t="s">
        <v>223</v>
      </c>
      <c r="C38" t="s">
        <v>224</v>
      </c>
      <c r="D38" t="s">
        <v>120</v>
      </c>
      <c r="E38" t="s">
        <v>133</v>
      </c>
      <c r="F38" t="s">
        <v>122</v>
      </c>
      <c r="G38" t="s">
        <v>133</v>
      </c>
      <c r="H38" t="s">
        <v>200</v>
      </c>
      <c r="I38" t="s">
        <v>30</v>
      </c>
      <c r="J38" t="s">
        <v>159</v>
      </c>
      <c r="K38" t="s">
        <v>196</v>
      </c>
      <c r="L38" t="s">
        <v>57</v>
      </c>
      <c r="M38" t="s">
        <v>130</v>
      </c>
      <c r="N38" t="s">
        <v>40</v>
      </c>
      <c r="O38" t="s">
        <v>133</v>
      </c>
      <c r="P38" t="s">
        <v>30</v>
      </c>
      <c r="Q38" t="s">
        <v>130</v>
      </c>
      <c r="R38" t="s">
        <v>40</v>
      </c>
      <c r="S38" t="s">
        <v>124</v>
      </c>
      <c r="T38" t="s">
        <v>32</v>
      </c>
      <c r="U38" t="s">
        <v>122</v>
      </c>
      <c r="V38" t="s">
        <v>196</v>
      </c>
      <c r="W38" t="s">
        <v>120</v>
      </c>
      <c r="X38" t="s">
        <v>225</v>
      </c>
      <c r="Y38" t="s">
        <v>40</v>
      </c>
      <c r="Z38" t="s">
        <v>201</v>
      </c>
      <c r="AA38" t="s">
        <v>198</v>
      </c>
      <c r="AB38" t="s">
        <v>120</v>
      </c>
      <c r="AC38" t="s">
        <v>226</v>
      </c>
      <c r="AD38" t="s">
        <v>227</v>
      </c>
      <c r="AE38" t="s">
        <v>35</v>
      </c>
      <c r="AF38" t="s">
        <v>139</v>
      </c>
      <c r="AG38" t="s">
        <v>228</v>
      </c>
      <c r="AH38">
        <v>575</v>
      </c>
      <c r="AI38">
        <f>30*1005+AH38</f>
        <v>30725</v>
      </c>
    </row>
    <row r="39" spans="1:35" ht="14.25">
      <c r="A39" t="s">
        <v>14</v>
      </c>
      <c r="B39" t="s">
        <v>229</v>
      </c>
      <c r="C39" t="s">
        <v>230</v>
      </c>
      <c r="D39" t="s">
        <v>3</v>
      </c>
      <c r="E39" t="s">
        <v>5</v>
      </c>
      <c r="F39" t="s">
        <v>190</v>
      </c>
      <c r="G39" t="s">
        <v>108</v>
      </c>
      <c r="H39" t="s">
        <v>7</v>
      </c>
      <c r="I39" t="s">
        <v>17</v>
      </c>
      <c r="J39" t="s">
        <v>97</v>
      </c>
      <c r="K39" t="s">
        <v>7</v>
      </c>
      <c r="L39" t="s">
        <v>137</v>
      </c>
      <c r="M39" t="s">
        <v>9</v>
      </c>
      <c r="N39" t="s">
        <v>148</v>
      </c>
      <c r="O39" t="s">
        <v>116</v>
      </c>
      <c r="P39" t="s">
        <v>52</v>
      </c>
      <c r="Q39" t="s">
        <v>32</v>
      </c>
      <c r="R39" t="s">
        <v>231</v>
      </c>
      <c r="S39" t="s">
        <v>158</v>
      </c>
      <c r="T39" t="s">
        <v>232</v>
      </c>
      <c r="U39" t="s">
        <v>138</v>
      </c>
      <c r="V39" t="s">
        <v>55</v>
      </c>
      <c r="W39" t="s">
        <v>233</v>
      </c>
      <c r="X39" t="s">
        <v>140</v>
      </c>
      <c r="Y39" t="s">
        <v>234</v>
      </c>
      <c r="Z39" t="s">
        <v>67</v>
      </c>
      <c r="AA39" t="s">
        <v>226</v>
      </c>
      <c r="AB39" t="s">
        <v>235</v>
      </c>
      <c r="AC39" t="s">
        <v>236</v>
      </c>
      <c r="AD39" t="s">
        <v>228</v>
      </c>
      <c r="AE39" t="s">
        <v>237</v>
      </c>
      <c r="AF39" t="s">
        <v>122</v>
      </c>
      <c r="AH39">
        <v>650</v>
      </c>
      <c r="AI39">
        <f>29*1005+AH39</f>
        <v>29795</v>
      </c>
    </row>
    <row r="40" spans="1:35" ht="14.25">
      <c r="A40" t="s">
        <v>26</v>
      </c>
      <c r="B40" t="s">
        <v>238</v>
      </c>
      <c r="C40" t="s">
        <v>239</v>
      </c>
      <c r="D40" t="s">
        <v>120</v>
      </c>
      <c r="E40" t="s">
        <v>40</v>
      </c>
      <c r="F40" t="s">
        <v>133</v>
      </c>
      <c r="G40" t="s">
        <v>32</v>
      </c>
      <c r="H40" t="s">
        <v>31</v>
      </c>
      <c r="I40" t="s">
        <v>124</v>
      </c>
      <c r="J40" t="s">
        <v>122</v>
      </c>
      <c r="K40" t="s">
        <v>133</v>
      </c>
      <c r="L40" t="s">
        <v>23</v>
      </c>
      <c r="M40" t="s">
        <v>124</v>
      </c>
      <c r="N40" t="s">
        <v>124</v>
      </c>
      <c r="O40" t="s">
        <v>240</v>
      </c>
      <c r="P40" t="s">
        <v>199</v>
      </c>
      <c r="Q40" t="s">
        <v>199</v>
      </c>
      <c r="R40" t="s">
        <v>196</v>
      </c>
      <c r="S40" t="s">
        <v>35</v>
      </c>
      <c r="T40" t="s">
        <v>41</v>
      </c>
      <c r="U40" t="s">
        <v>44</v>
      </c>
      <c r="V40" t="s">
        <v>35</v>
      </c>
      <c r="W40" t="s">
        <v>136</v>
      </c>
      <c r="X40" t="s">
        <v>241</v>
      </c>
      <c r="Y40" t="s">
        <v>204</v>
      </c>
      <c r="Z40" t="s">
        <v>241</v>
      </c>
      <c r="AA40" t="s">
        <v>242</v>
      </c>
      <c r="AB40" t="s">
        <v>243</v>
      </c>
      <c r="AC40" t="s">
        <v>244</v>
      </c>
      <c r="AD40" t="s">
        <v>245</v>
      </c>
      <c r="AE40" t="s">
        <v>237</v>
      </c>
      <c r="AF40" t="s">
        <v>246</v>
      </c>
      <c r="AH40">
        <v>420</v>
      </c>
      <c r="AI40">
        <f>29*1005+AH40</f>
        <v>29565</v>
      </c>
    </row>
    <row r="41" spans="1:35" ht="14.25">
      <c r="A41" t="s">
        <v>36</v>
      </c>
      <c r="B41" t="s">
        <v>247</v>
      </c>
      <c r="C41" t="s">
        <v>248</v>
      </c>
      <c r="D41" t="s">
        <v>124</v>
      </c>
      <c r="E41" t="s">
        <v>39</v>
      </c>
      <c r="F41" t="s">
        <v>40</v>
      </c>
      <c r="G41" t="s">
        <v>35</v>
      </c>
      <c r="H41" t="s">
        <v>57</v>
      </c>
      <c r="I41" t="s">
        <v>136</v>
      </c>
      <c r="J41" t="s">
        <v>55</v>
      </c>
      <c r="K41" t="s">
        <v>45</v>
      </c>
      <c r="L41" t="s">
        <v>147</v>
      </c>
      <c r="M41" t="s">
        <v>46</v>
      </c>
      <c r="N41" t="s">
        <v>249</v>
      </c>
      <c r="O41" t="s">
        <v>250</v>
      </c>
      <c r="P41" t="s">
        <v>251</v>
      </c>
      <c r="Q41" t="s">
        <v>62</v>
      </c>
      <c r="R41" t="s">
        <v>252</v>
      </c>
      <c r="S41" t="s">
        <v>212</v>
      </c>
      <c r="T41" t="s">
        <v>253</v>
      </c>
      <c r="U41" t="s">
        <v>254</v>
      </c>
      <c r="V41" t="s">
        <v>255</v>
      </c>
      <c r="W41" t="s">
        <v>65</v>
      </c>
      <c r="X41" t="s">
        <v>256</v>
      </c>
      <c r="Y41" t="s">
        <v>170</v>
      </c>
      <c r="Z41" t="s">
        <v>257</v>
      </c>
      <c r="AA41" t="s">
        <v>258</v>
      </c>
      <c r="AB41" t="s">
        <v>259</v>
      </c>
      <c r="AH41">
        <v>350</v>
      </c>
      <c r="AI41">
        <f>25*1005+AH41</f>
        <v>25475</v>
      </c>
    </row>
    <row r="42" spans="1:35" ht="14.25">
      <c r="A42" t="s">
        <v>47</v>
      </c>
      <c r="B42" t="s">
        <v>260</v>
      </c>
      <c r="C42" t="s">
        <v>261</v>
      </c>
      <c r="D42" t="s">
        <v>262</v>
      </c>
      <c r="E42" t="s">
        <v>263</v>
      </c>
      <c r="F42" t="s">
        <v>264</v>
      </c>
      <c r="G42" t="s">
        <v>67</v>
      </c>
      <c r="H42" t="s">
        <v>265</v>
      </c>
      <c r="I42" t="s">
        <v>266</v>
      </c>
      <c r="J42" t="s">
        <v>267</v>
      </c>
      <c r="K42" t="s">
        <v>268</v>
      </c>
      <c r="L42" t="s">
        <v>269</v>
      </c>
      <c r="M42" t="s">
        <v>270</v>
      </c>
      <c r="AH42">
        <v>0</v>
      </c>
      <c r="AI42">
        <f>10*1005+AH42</f>
        <v>10050</v>
      </c>
    </row>
    <row r="44" spans="1:3" ht="15">
      <c r="A44" s="3" t="s">
        <v>298</v>
      </c>
      <c r="B44" s="3"/>
      <c r="C44" s="3"/>
    </row>
    <row r="45" spans="1:43" ht="14.25">
      <c r="A45" s="1" t="s">
        <v>172</v>
      </c>
      <c r="B45" s="1" t="s">
        <v>173</v>
      </c>
      <c r="C45" s="1" t="s">
        <v>174</v>
      </c>
      <c r="D45" s="1" t="s">
        <v>69</v>
      </c>
      <c r="E45" s="1" t="s">
        <v>70</v>
      </c>
      <c r="F45" s="1" t="s">
        <v>71</v>
      </c>
      <c r="G45" s="1" t="s">
        <v>72</v>
      </c>
      <c r="H45" s="1" t="s">
        <v>73</v>
      </c>
      <c r="I45" s="1" t="s">
        <v>74</v>
      </c>
      <c r="J45" s="1" t="s">
        <v>75</v>
      </c>
      <c r="K45" s="1" t="s">
        <v>76</v>
      </c>
      <c r="L45" s="1" t="s">
        <v>77</v>
      </c>
      <c r="M45" s="1" t="s">
        <v>78</v>
      </c>
      <c r="N45" s="1" t="s">
        <v>79</v>
      </c>
      <c r="O45" s="1" t="s">
        <v>80</v>
      </c>
      <c r="P45" s="1" t="s">
        <v>176</v>
      </c>
      <c r="Q45" s="1" t="s">
        <v>175</v>
      </c>
      <c r="R45" s="1" t="s">
        <v>179</v>
      </c>
      <c r="S45" s="1" t="s">
        <v>180</v>
      </c>
      <c r="T45" s="1" t="s">
        <v>181</v>
      </c>
      <c r="U45" s="1" t="s">
        <v>182</v>
      </c>
      <c r="V45" s="1" t="s">
        <v>183</v>
      </c>
      <c r="W45" s="1" t="s">
        <v>184</v>
      </c>
      <c r="X45" s="1" t="s">
        <v>185</v>
      </c>
      <c r="Y45" s="1" t="s">
        <v>186</v>
      </c>
      <c r="Z45" s="1" t="s">
        <v>273</v>
      </c>
      <c r="AA45" s="1" t="s">
        <v>274</v>
      </c>
      <c r="AB45" s="1" t="s">
        <v>275</v>
      </c>
      <c r="AC45" s="1" t="s">
        <v>276</v>
      </c>
      <c r="AD45" s="1" t="s">
        <v>277</v>
      </c>
      <c r="AE45" s="1" t="s">
        <v>278</v>
      </c>
      <c r="AF45" s="1" t="s">
        <v>279</v>
      </c>
      <c r="AG45" s="1" t="s">
        <v>280</v>
      </c>
      <c r="AH45" s="1" t="s">
        <v>281</v>
      </c>
      <c r="AI45" s="1" t="s">
        <v>282</v>
      </c>
      <c r="AJ45" s="1" t="s">
        <v>283</v>
      </c>
      <c r="AK45" s="1" t="s">
        <v>284</v>
      </c>
      <c r="AL45" s="1" t="s">
        <v>285</v>
      </c>
      <c r="AM45" s="1" t="s">
        <v>286</v>
      </c>
      <c r="AN45" s="1" t="s">
        <v>300</v>
      </c>
      <c r="AO45" s="1" t="s">
        <v>301</v>
      </c>
      <c r="AP45" s="1" t="s">
        <v>305</v>
      </c>
      <c r="AQ45" s="1" t="s">
        <v>306</v>
      </c>
    </row>
    <row r="46" spans="1:43" ht="14.25">
      <c r="A46" t="s">
        <v>0</v>
      </c>
      <c r="B46" t="s">
        <v>287</v>
      </c>
      <c r="C46" t="s">
        <v>299</v>
      </c>
      <c r="D46" t="s">
        <v>156</v>
      </c>
      <c r="E46" t="s">
        <v>13</v>
      </c>
      <c r="F46" t="s">
        <v>96</v>
      </c>
      <c r="G46" t="s">
        <v>288</v>
      </c>
      <c r="H46" t="s">
        <v>289</v>
      </c>
      <c r="I46" t="s">
        <v>102</v>
      </c>
      <c r="J46" t="s">
        <v>13</v>
      </c>
      <c r="K46" t="s">
        <v>191</v>
      </c>
      <c r="L46" t="s">
        <v>10</v>
      </c>
      <c r="M46" t="s">
        <v>10</v>
      </c>
      <c r="N46" t="s">
        <v>92</v>
      </c>
      <c r="O46" t="s">
        <v>89</v>
      </c>
      <c r="P46" t="s">
        <v>191</v>
      </c>
      <c r="Q46" t="s">
        <v>11</v>
      </c>
      <c r="R46" t="s">
        <v>192</v>
      </c>
      <c r="S46" t="s">
        <v>114</v>
      </c>
      <c r="T46" t="s">
        <v>290</v>
      </c>
      <c r="U46" t="s">
        <v>291</v>
      </c>
      <c r="V46" t="s">
        <v>11</v>
      </c>
      <c r="W46" t="s">
        <v>193</v>
      </c>
      <c r="X46" t="s">
        <v>8</v>
      </c>
      <c r="Y46" t="s">
        <v>9</v>
      </c>
      <c r="Z46" t="s">
        <v>292</v>
      </c>
      <c r="AA46" t="s">
        <v>291</v>
      </c>
      <c r="AB46" t="s">
        <v>192</v>
      </c>
      <c r="AC46" t="s">
        <v>10</v>
      </c>
      <c r="AD46" t="s">
        <v>293</v>
      </c>
      <c r="AE46" t="s">
        <v>117</v>
      </c>
      <c r="AF46" t="s">
        <v>92</v>
      </c>
      <c r="AG46" t="s">
        <v>88</v>
      </c>
      <c r="AH46" t="s">
        <v>5</v>
      </c>
      <c r="AI46" t="s">
        <v>98</v>
      </c>
      <c r="AJ46" t="s">
        <v>294</v>
      </c>
      <c r="AK46" t="s">
        <v>295</v>
      </c>
      <c r="AL46" t="s">
        <v>98</v>
      </c>
      <c r="AM46" t="s">
        <v>296</v>
      </c>
      <c r="AN46" t="s">
        <v>189</v>
      </c>
      <c r="AO46" t="s">
        <v>297</v>
      </c>
      <c r="AP46">
        <v>850</v>
      </c>
      <c r="AQ46">
        <f>38*1005+AP46</f>
        <v>39040</v>
      </c>
    </row>
    <row r="47" spans="2:3" ht="14.25">
      <c r="B47" t="s">
        <v>304</v>
      </c>
      <c r="C47" s="2" t="s">
        <v>303</v>
      </c>
    </row>
    <row r="49" spans="1:3" ht="15">
      <c r="A49" s="3" t="s">
        <v>302</v>
      </c>
      <c r="B49" s="3"/>
      <c r="C49" s="3"/>
    </row>
    <row r="50" spans="1:63" ht="14.25">
      <c r="A50" s="1" t="s">
        <v>172</v>
      </c>
      <c r="B50" s="1" t="s">
        <v>173</v>
      </c>
      <c r="C50" s="1" t="s">
        <v>174</v>
      </c>
      <c r="D50" s="1" t="s">
        <v>69</v>
      </c>
      <c r="E50" s="1" t="s">
        <v>70</v>
      </c>
      <c r="F50" s="1" t="s">
        <v>71</v>
      </c>
      <c r="G50" s="1" t="s">
        <v>72</v>
      </c>
      <c r="H50" s="1" t="s">
        <v>73</v>
      </c>
      <c r="I50" s="1" t="s">
        <v>74</v>
      </c>
      <c r="J50" s="1" t="s">
        <v>75</v>
      </c>
      <c r="K50" s="1" t="s">
        <v>76</v>
      </c>
      <c r="L50" s="1" t="s">
        <v>77</v>
      </c>
      <c r="M50" s="1" t="s">
        <v>78</v>
      </c>
      <c r="N50" s="1" t="s">
        <v>79</v>
      </c>
      <c r="O50" s="1" t="s">
        <v>80</v>
      </c>
      <c r="P50" s="1" t="s">
        <v>176</v>
      </c>
      <c r="Q50" s="1" t="s">
        <v>175</v>
      </c>
      <c r="R50" s="1" t="s">
        <v>179</v>
      </c>
      <c r="S50" s="1" t="s">
        <v>180</v>
      </c>
      <c r="T50" s="1" t="s">
        <v>181</v>
      </c>
      <c r="U50" s="1" t="s">
        <v>182</v>
      </c>
      <c r="V50" s="1" t="s">
        <v>183</v>
      </c>
      <c r="W50" s="1" t="s">
        <v>184</v>
      </c>
      <c r="X50" s="1" t="s">
        <v>185</v>
      </c>
      <c r="Y50" s="1" t="s">
        <v>186</v>
      </c>
      <c r="Z50" s="1" t="s">
        <v>273</v>
      </c>
      <c r="AA50" s="1" t="s">
        <v>274</v>
      </c>
      <c r="AB50" s="1" t="s">
        <v>275</v>
      </c>
      <c r="AC50" s="1" t="s">
        <v>276</v>
      </c>
      <c r="AD50" s="1" t="s">
        <v>277</v>
      </c>
      <c r="AE50" s="1" t="s">
        <v>278</v>
      </c>
      <c r="AF50" s="1" t="s">
        <v>279</v>
      </c>
      <c r="AG50" s="1" t="s">
        <v>280</v>
      </c>
      <c r="AH50" s="1" t="s">
        <v>281</v>
      </c>
      <c r="AI50" s="1" t="s">
        <v>282</v>
      </c>
      <c r="AJ50" s="1" t="s">
        <v>283</v>
      </c>
      <c r="AK50" s="1" t="s">
        <v>284</v>
      </c>
      <c r="AL50" s="1" t="s">
        <v>285</v>
      </c>
      <c r="AM50" s="1" t="s">
        <v>286</v>
      </c>
      <c r="AN50" s="1" t="s">
        <v>300</v>
      </c>
      <c r="AO50" s="1" t="s">
        <v>301</v>
      </c>
      <c r="AP50" s="1" t="s">
        <v>351</v>
      </c>
      <c r="AQ50" s="1" t="s">
        <v>352</v>
      </c>
      <c r="AR50" s="1" t="s">
        <v>353</v>
      </c>
      <c r="AS50" s="1" t="s">
        <v>354</v>
      </c>
      <c r="AT50" s="1" t="s">
        <v>355</v>
      </c>
      <c r="AU50" s="1" t="s">
        <v>356</v>
      </c>
      <c r="AV50" s="1" t="s">
        <v>357</v>
      </c>
      <c r="AW50" s="1" t="s">
        <v>358</v>
      </c>
      <c r="AX50" s="1" t="s">
        <v>359</v>
      </c>
      <c r="AY50" s="1" t="s">
        <v>360</v>
      </c>
      <c r="AZ50" s="1" t="s">
        <v>361</v>
      </c>
      <c r="BA50" s="1" t="s">
        <v>362</v>
      </c>
      <c r="BB50" s="1" t="s">
        <v>363</v>
      </c>
      <c r="BC50" s="1" t="s">
        <v>364</v>
      </c>
      <c r="BD50" s="1" t="s">
        <v>365</v>
      </c>
      <c r="BE50" s="1" t="s">
        <v>366</v>
      </c>
      <c r="BF50" s="1" t="s">
        <v>367</v>
      </c>
      <c r="BG50" s="1" t="s">
        <v>368</v>
      </c>
      <c r="BH50" s="1" t="s">
        <v>369</v>
      </c>
      <c r="BI50" s="1" t="s">
        <v>370</v>
      </c>
      <c r="BJ50" s="1" t="s">
        <v>305</v>
      </c>
      <c r="BK50" s="1" t="s">
        <v>306</v>
      </c>
    </row>
    <row r="51" spans="1:63" ht="14.25">
      <c r="A51" t="s">
        <v>0</v>
      </c>
      <c r="B51" t="s">
        <v>329</v>
      </c>
      <c r="C51" t="s">
        <v>330</v>
      </c>
      <c r="D51" t="s">
        <v>8</v>
      </c>
      <c r="E51" t="s">
        <v>165</v>
      </c>
      <c r="F51" t="s">
        <v>240</v>
      </c>
      <c r="G51" t="s">
        <v>130</v>
      </c>
      <c r="H51" t="s">
        <v>30</v>
      </c>
      <c r="I51" t="s">
        <v>124</v>
      </c>
      <c r="J51" t="s">
        <v>121</v>
      </c>
      <c r="K51" t="s">
        <v>240</v>
      </c>
      <c r="L51" t="s">
        <v>120</v>
      </c>
      <c r="M51" t="s">
        <v>331</v>
      </c>
      <c r="N51" t="s">
        <v>30</v>
      </c>
      <c r="O51" t="s">
        <v>165</v>
      </c>
      <c r="P51" t="s">
        <v>196</v>
      </c>
      <c r="Q51" t="s">
        <v>120</v>
      </c>
      <c r="R51" t="s">
        <v>32</v>
      </c>
      <c r="S51" t="s">
        <v>124</v>
      </c>
      <c r="T51" t="s">
        <v>124</v>
      </c>
      <c r="U51" t="s">
        <v>30</v>
      </c>
      <c r="V51" t="s">
        <v>159</v>
      </c>
      <c r="W51" t="s">
        <v>35</v>
      </c>
      <c r="X51" t="s">
        <v>332</v>
      </c>
      <c r="Y51" t="s">
        <v>32</v>
      </c>
      <c r="Z51" t="s">
        <v>165</v>
      </c>
      <c r="AA51" t="s">
        <v>233</v>
      </c>
      <c r="AB51" t="s">
        <v>130</v>
      </c>
      <c r="AC51" t="s">
        <v>41</v>
      </c>
      <c r="AD51" t="s">
        <v>196</v>
      </c>
      <c r="AE51" t="s">
        <v>332</v>
      </c>
      <c r="AF51" t="s">
        <v>55</v>
      </c>
      <c r="AG51" t="s">
        <v>152</v>
      </c>
      <c r="AH51" t="s">
        <v>169</v>
      </c>
      <c r="AI51" t="s">
        <v>32</v>
      </c>
      <c r="AJ51" t="s">
        <v>41</v>
      </c>
      <c r="AK51" t="s">
        <v>333</v>
      </c>
      <c r="AL51" t="s">
        <v>54</v>
      </c>
      <c r="AM51" t="s">
        <v>54</v>
      </c>
      <c r="AN51" t="s">
        <v>332</v>
      </c>
      <c r="AO51" t="s">
        <v>333</v>
      </c>
      <c r="AP51" t="s">
        <v>233</v>
      </c>
      <c r="AQ51" t="s">
        <v>334</v>
      </c>
      <c r="AR51" t="s">
        <v>143</v>
      </c>
      <c r="AS51" t="s">
        <v>53</v>
      </c>
      <c r="AT51" t="s">
        <v>335</v>
      </c>
      <c r="AU51" t="s">
        <v>336</v>
      </c>
      <c r="AV51" t="s">
        <v>262</v>
      </c>
      <c r="AW51" t="s">
        <v>146</v>
      </c>
      <c r="AX51" t="s">
        <v>252</v>
      </c>
      <c r="AY51" t="s">
        <v>337</v>
      </c>
      <c r="AZ51" t="s">
        <v>204</v>
      </c>
      <c r="BA51" t="s">
        <v>62</v>
      </c>
      <c r="BB51" t="s">
        <v>206</v>
      </c>
      <c r="BC51" t="s">
        <v>336</v>
      </c>
      <c r="BD51" t="s">
        <v>233</v>
      </c>
      <c r="BE51" t="s">
        <v>338</v>
      </c>
      <c r="BF51" t="s">
        <v>339</v>
      </c>
      <c r="BG51" t="s">
        <v>340</v>
      </c>
      <c r="BH51" t="s">
        <v>132</v>
      </c>
      <c r="BI51" t="s">
        <v>332</v>
      </c>
      <c r="BJ51">
        <v>200</v>
      </c>
      <c r="BK51">
        <f>58*1005+BJ51</f>
        <v>58490</v>
      </c>
    </row>
    <row r="53" spans="1:3" ht="15">
      <c r="A53" s="3" t="s">
        <v>350</v>
      </c>
      <c r="B53" s="3"/>
      <c r="C53" s="3"/>
    </row>
    <row r="54" spans="1:69" ht="14.25">
      <c r="A54" s="1" t="s">
        <v>172</v>
      </c>
      <c r="B54" s="1" t="s">
        <v>173</v>
      </c>
      <c r="C54" s="1" t="s">
        <v>174</v>
      </c>
      <c r="D54" s="1" t="s">
        <v>69</v>
      </c>
      <c r="E54" s="1" t="s">
        <v>70</v>
      </c>
      <c r="F54" s="1" t="s">
        <v>71</v>
      </c>
      <c r="G54" s="1" t="s">
        <v>72</v>
      </c>
      <c r="H54" s="1" t="s">
        <v>73</v>
      </c>
      <c r="I54" s="1" t="s">
        <v>74</v>
      </c>
      <c r="J54" s="1" t="s">
        <v>75</v>
      </c>
      <c r="K54" s="1" t="s">
        <v>76</v>
      </c>
      <c r="L54" s="1" t="s">
        <v>77</v>
      </c>
      <c r="M54" s="1" t="s">
        <v>78</v>
      </c>
      <c r="N54" s="1" t="s">
        <v>79</v>
      </c>
      <c r="O54" s="1" t="s">
        <v>80</v>
      </c>
      <c r="P54" s="1" t="s">
        <v>176</v>
      </c>
      <c r="Q54" s="1" t="s">
        <v>175</v>
      </c>
      <c r="R54" s="1" t="s">
        <v>179</v>
      </c>
      <c r="S54" s="1" t="s">
        <v>180</v>
      </c>
      <c r="T54" s="1" t="s">
        <v>181</v>
      </c>
      <c r="U54" s="1" t="s">
        <v>182</v>
      </c>
      <c r="V54" s="1" t="s">
        <v>183</v>
      </c>
      <c r="W54" s="1" t="s">
        <v>184</v>
      </c>
      <c r="X54" s="1" t="s">
        <v>185</v>
      </c>
      <c r="Y54" s="1" t="s">
        <v>186</v>
      </c>
      <c r="Z54" s="1" t="s">
        <v>273</v>
      </c>
      <c r="AA54" s="1" t="s">
        <v>274</v>
      </c>
      <c r="AB54" s="1" t="s">
        <v>275</v>
      </c>
      <c r="AC54" s="1" t="s">
        <v>276</v>
      </c>
      <c r="AD54" s="1" t="s">
        <v>277</v>
      </c>
      <c r="AE54" s="1" t="s">
        <v>278</v>
      </c>
      <c r="AF54" s="1" t="s">
        <v>279</v>
      </c>
      <c r="AG54" s="1" t="s">
        <v>280</v>
      </c>
      <c r="AH54" s="1" t="s">
        <v>281</v>
      </c>
      <c r="AI54" s="1" t="s">
        <v>282</v>
      </c>
      <c r="AJ54" s="1" t="s">
        <v>283</v>
      </c>
      <c r="AK54" s="1" t="s">
        <v>284</v>
      </c>
      <c r="AL54" s="1" t="s">
        <v>285</v>
      </c>
      <c r="AM54" s="1" t="s">
        <v>286</v>
      </c>
      <c r="AN54" s="1" t="s">
        <v>300</v>
      </c>
      <c r="AO54" s="1" t="s">
        <v>301</v>
      </c>
      <c r="AP54" s="1" t="s">
        <v>351</v>
      </c>
      <c r="AQ54" s="1" t="s">
        <v>352</v>
      </c>
      <c r="AR54" s="1" t="s">
        <v>353</v>
      </c>
      <c r="AS54" s="1" t="s">
        <v>354</v>
      </c>
      <c r="AT54" s="1" t="s">
        <v>355</v>
      </c>
      <c r="AU54" s="1" t="s">
        <v>356</v>
      </c>
      <c r="AV54" s="1" t="s">
        <v>357</v>
      </c>
      <c r="AW54" s="1" t="s">
        <v>358</v>
      </c>
      <c r="AX54" s="1" t="s">
        <v>359</v>
      </c>
      <c r="AY54" s="1" t="s">
        <v>360</v>
      </c>
      <c r="AZ54" s="1" t="s">
        <v>361</v>
      </c>
      <c r="BA54" s="1" t="s">
        <v>362</v>
      </c>
      <c r="BB54" s="1" t="s">
        <v>363</v>
      </c>
      <c r="BC54" s="1" t="s">
        <v>364</v>
      </c>
      <c r="BD54" s="1" t="s">
        <v>365</v>
      </c>
      <c r="BE54" s="1" t="s">
        <v>366</v>
      </c>
      <c r="BF54" s="1" t="s">
        <v>367</v>
      </c>
      <c r="BG54" s="1" t="s">
        <v>368</v>
      </c>
      <c r="BH54" s="1" t="s">
        <v>369</v>
      </c>
      <c r="BI54" s="1" t="s">
        <v>370</v>
      </c>
      <c r="BJ54" s="1" t="s">
        <v>371</v>
      </c>
      <c r="BK54" s="1" t="s">
        <v>372</v>
      </c>
      <c r="BL54" s="1" t="s">
        <v>373</v>
      </c>
      <c r="BM54" s="1" t="s">
        <v>374</v>
      </c>
      <c r="BN54" s="1" t="s">
        <v>375</v>
      </c>
      <c r="BO54" s="1" t="s">
        <v>376</v>
      </c>
      <c r="BP54" s="1" t="s">
        <v>305</v>
      </c>
      <c r="BQ54" s="1" t="s">
        <v>306</v>
      </c>
    </row>
    <row r="55" spans="1:69" ht="14.25">
      <c r="A55" t="s">
        <v>0</v>
      </c>
      <c r="B55" t="s">
        <v>341</v>
      </c>
      <c r="C55" t="s">
        <v>342</v>
      </c>
      <c r="D55" t="s">
        <v>98</v>
      </c>
      <c r="E55" t="s">
        <v>156</v>
      </c>
      <c r="F55" t="s">
        <v>106</v>
      </c>
      <c r="G55" t="s">
        <v>106</v>
      </c>
      <c r="H55" t="s">
        <v>97</v>
      </c>
      <c r="I55" t="s">
        <v>113</v>
      </c>
      <c r="J55" t="s">
        <v>6</v>
      </c>
      <c r="K55" t="s">
        <v>6</v>
      </c>
      <c r="L55" t="s">
        <v>97</v>
      </c>
      <c r="M55" t="s">
        <v>7</v>
      </c>
      <c r="N55" t="s">
        <v>98</v>
      </c>
      <c r="O55" t="s">
        <v>190</v>
      </c>
      <c r="P55" t="s">
        <v>98</v>
      </c>
      <c r="Q55" t="s">
        <v>190</v>
      </c>
      <c r="R55" t="s">
        <v>13</v>
      </c>
      <c r="S55" t="s">
        <v>7</v>
      </c>
      <c r="T55" t="s">
        <v>190</v>
      </c>
      <c r="U55" t="s">
        <v>293</v>
      </c>
      <c r="V55" t="s">
        <v>99</v>
      </c>
      <c r="W55" t="s">
        <v>13</v>
      </c>
      <c r="X55" t="s">
        <v>99</v>
      </c>
      <c r="Y55" t="s">
        <v>189</v>
      </c>
      <c r="Z55" t="s">
        <v>288</v>
      </c>
      <c r="AA55" t="s">
        <v>288</v>
      </c>
      <c r="AB55" t="s">
        <v>193</v>
      </c>
      <c r="AC55" t="s">
        <v>114</v>
      </c>
      <c r="AD55" t="s">
        <v>9</v>
      </c>
      <c r="AE55" t="s">
        <v>12</v>
      </c>
      <c r="AF55" t="s">
        <v>128</v>
      </c>
      <c r="AG55" t="s">
        <v>20</v>
      </c>
      <c r="AH55" t="s">
        <v>18</v>
      </c>
      <c r="AI55" t="s">
        <v>39</v>
      </c>
      <c r="AJ55" t="s">
        <v>22</v>
      </c>
      <c r="AK55" t="s">
        <v>197</v>
      </c>
      <c r="AL55" t="s">
        <v>123</v>
      </c>
      <c r="AM55" t="s">
        <v>30</v>
      </c>
      <c r="AN55" t="s">
        <v>122</v>
      </c>
      <c r="AO55" t="s">
        <v>144</v>
      </c>
      <c r="AP55" t="s">
        <v>343</v>
      </c>
      <c r="AQ55" t="s">
        <v>157</v>
      </c>
      <c r="AR55" t="s">
        <v>129</v>
      </c>
      <c r="AS55" t="s">
        <v>140</v>
      </c>
      <c r="AT55" t="s">
        <v>31</v>
      </c>
      <c r="AU55" t="s">
        <v>130</v>
      </c>
      <c r="AV55" t="s">
        <v>200</v>
      </c>
      <c r="AW55" t="s">
        <v>121</v>
      </c>
      <c r="AX55" t="s">
        <v>198</v>
      </c>
      <c r="AY55" t="s">
        <v>121</v>
      </c>
      <c r="AZ55" t="s">
        <v>35</v>
      </c>
      <c r="BA55" t="s">
        <v>147</v>
      </c>
      <c r="BB55" t="s">
        <v>140</v>
      </c>
      <c r="BC55" t="s">
        <v>136</v>
      </c>
      <c r="BD55" t="s">
        <v>144</v>
      </c>
      <c r="BE55" t="s">
        <v>152</v>
      </c>
      <c r="BF55" t="s">
        <v>233</v>
      </c>
      <c r="BG55" t="s">
        <v>140</v>
      </c>
      <c r="BH55" t="s">
        <v>144</v>
      </c>
      <c r="BI55" t="s">
        <v>145</v>
      </c>
      <c r="BJ55" t="s">
        <v>146</v>
      </c>
      <c r="BK55" t="s">
        <v>50</v>
      </c>
      <c r="BL55" t="s">
        <v>143</v>
      </c>
      <c r="BM55" t="s">
        <v>344</v>
      </c>
      <c r="BN55" t="s">
        <v>56</v>
      </c>
      <c r="BO55" t="s">
        <v>114</v>
      </c>
      <c r="BP55">
        <v>25</v>
      </c>
      <c r="BQ55">
        <f>64*1005+BP55</f>
        <v>64345</v>
      </c>
    </row>
    <row r="56" spans="1:69" ht="14.25">
      <c r="A56" t="s">
        <v>14</v>
      </c>
      <c r="B56" t="s">
        <v>345</v>
      </c>
      <c r="C56" t="s">
        <v>346</v>
      </c>
      <c r="D56" t="s">
        <v>136</v>
      </c>
      <c r="E56" t="s">
        <v>332</v>
      </c>
      <c r="F56" t="s">
        <v>50</v>
      </c>
      <c r="G56" t="s">
        <v>136</v>
      </c>
      <c r="H56" t="s">
        <v>41</v>
      </c>
      <c r="I56" t="s">
        <v>122</v>
      </c>
      <c r="J56" t="s">
        <v>198</v>
      </c>
      <c r="K56" t="s">
        <v>133</v>
      </c>
      <c r="L56" t="s">
        <v>39</v>
      </c>
      <c r="M56" t="s">
        <v>40</v>
      </c>
      <c r="N56" t="s">
        <v>198</v>
      </c>
      <c r="O56" t="s">
        <v>159</v>
      </c>
      <c r="P56" t="s">
        <v>39</v>
      </c>
      <c r="Q56" t="s">
        <v>159</v>
      </c>
      <c r="R56" t="s">
        <v>196</v>
      </c>
      <c r="S56" t="s">
        <v>124</v>
      </c>
      <c r="T56" t="s">
        <v>121</v>
      </c>
      <c r="U56" t="s">
        <v>121</v>
      </c>
      <c r="V56" t="s">
        <v>347</v>
      </c>
      <c r="W56" t="s">
        <v>133</v>
      </c>
      <c r="X56" t="s">
        <v>198</v>
      </c>
      <c r="Y56" t="s">
        <v>198</v>
      </c>
      <c r="Z56" t="s">
        <v>41</v>
      </c>
      <c r="AA56" t="s">
        <v>334</v>
      </c>
      <c r="AB56" t="s">
        <v>131</v>
      </c>
      <c r="AC56" t="s">
        <v>137</v>
      </c>
      <c r="AD56" t="s">
        <v>334</v>
      </c>
      <c r="AE56" t="s">
        <v>136</v>
      </c>
      <c r="AF56" t="s">
        <v>42</v>
      </c>
      <c r="AG56" t="s">
        <v>52</v>
      </c>
      <c r="AH56" t="s">
        <v>348</v>
      </c>
      <c r="AI56" t="s">
        <v>152</v>
      </c>
      <c r="AJ56" t="s">
        <v>349</v>
      </c>
      <c r="AK56" t="s">
        <v>152</v>
      </c>
      <c r="AL56" t="s">
        <v>227</v>
      </c>
      <c r="AM56" t="s">
        <v>42</v>
      </c>
      <c r="AN56" t="s">
        <v>50</v>
      </c>
      <c r="AO56" t="s">
        <v>140</v>
      </c>
      <c r="AP56" t="s">
        <v>143</v>
      </c>
      <c r="AQ56" t="s">
        <v>225</v>
      </c>
      <c r="AR56" t="s">
        <v>46</v>
      </c>
      <c r="AS56" t="s">
        <v>61</v>
      </c>
      <c r="AT56" t="s">
        <v>347</v>
      </c>
      <c r="AU56" t="s">
        <v>55</v>
      </c>
      <c r="AV56" t="s">
        <v>243</v>
      </c>
      <c r="AW56" t="s">
        <v>61</v>
      </c>
      <c r="AX56" t="s">
        <v>214</v>
      </c>
      <c r="AY56" t="s">
        <v>139</v>
      </c>
      <c r="AZ56" t="s">
        <v>147</v>
      </c>
      <c r="BA56" t="s">
        <v>53</v>
      </c>
      <c r="BB56" t="s">
        <v>46</v>
      </c>
      <c r="BC56" t="s">
        <v>344</v>
      </c>
      <c r="BD56" t="s">
        <v>249</v>
      </c>
      <c r="BE56" t="s">
        <v>169</v>
      </c>
      <c r="BF56" t="s">
        <v>148</v>
      </c>
      <c r="BG56" t="s">
        <v>133</v>
      </c>
      <c r="BH56" t="s">
        <v>198</v>
      </c>
      <c r="BI56" t="s">
        <v>39</v>
      </c>
      <c r="BJ56" t="s">
        <v>11</v>
      </c>
      <c r="BP56">
        <v>0</v>
      </c>
      <c r="BQ56">
        <f>59*1005+BP56</f>
        <v>59295</v>
      </c>
    </row>
  </sheetData>
  <sheetProtection/>
  <mergeCells count="9">
    <mergeCell ref="A44:C44"/>
    <mergeCell ref="A53:C53"/>
    <mergeCell ref="A49:C49"/>
    <mergeCell ref="A1:C1"/>
    <mergeCell ref="A10:C10"/>
    <mergeCell ref="A18:C18"/>
    <mergeCell ref="A25:C25"/>
    <mergeCell ref="A30:C30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225" zoomScaleNormal="225" zoomScalePageLayoutView="0" workbookViewId="0" topLeftCell="A1">
      <selection activeCell="D6" sqref="D6"/>
    </sheetView>
  </sheetViews>
  <sheetFormatPr defaultColWidth="9.140625" defaultRowHeight="15"/>
  <cols>
    <col min="3" max="3" width="20.7109375" style="0" bestFit="1" customWidth="1"/>
  </cols>
  <sheetData>
    <row r="1" spans="1:3" ht="18">
      <c r="A1" s="4" t="s">
        <v>307</v>
      </c>
      <c r="B1" s="4"/>
      <c r="C1" s="4"/>
    </row>
    <row r="2" spans="1:3" ht="15">
      <c r="A2" s="3" t="s">
        <v>308</v>
      </c>
      <c r="B2" s="3"/>
      <c r="C2" s="3"/>
    </row>
    <row r="3" spans="1:4" ht="14.25">
      <c r="A3" s="1" t="s">
        <v>172</v>
      </c>
      <c r="B3" s="1" t="s">
        <v>173</v>
      </c>
      <c r="C3" s="1" t="s">
        <v>174</v>
      </c>
      <c r="D3" s="1" t="s">
        <v>312</v>
      </c>
    </row>
    <row r="4" spans="1:4" ht="14.25">
      <c r="A4" t="s">
        <v>0</v>
      </c>
      <c r="B4" t="s">
        <v>309</v>
      </c>
      <c r="C4" t="s">
        <v>310</v>
      </c>
      <c r="D4" t="s">
        <v>311</v>
      </c>
    </row>
    <row r="6" spans="1:3" ht="18">
      <c r="A6" s="4" t="s">
        <v>313</v>
      </c>
      <c r="B6" s="4"/>
      <c r="C6" s="4"/>
    </row>
    <row r="7" spans="1:3" ht="15">
      <c r="A7" s="3" t="s">
        <v>320</v>
      </c>
      <c r="B7" s="3"/>
      <c r="C7" s="3"/>
    </row>
    <row r="8" spans="1:4" ht="14.25">
      <c r="A8" s="1" t="s">
        <v>172</v>
      </c>
      <c r="B8" s="1" t="s">
        <v>173</v>
      </c>
      <c r="C8" s="1" t="s">
        <v>174</v>
      </c>
      <c r="D8" s="1" t="s">
        <v>312</v>
      </c>
    </row>
    <row r="9" spans="1:4" ht="14.25">
      <c r="A9" t="s">
        <v>0</v>
      </c>
      <c r="B9" t="s">
        <v>314</v>
      </c>
      <c r="C9" t="s">
        <v>315</v>
      </c>
      <c r="D9" t="s">
        <v>316</v>
      </c>
    </row>
    <row r="10" spans="1:4" ht="14.25">
      <c r="A10" t="s">
        <v>14</v>
      </c>
      <c r="B10" t="s">
        <v>317</v>
      </c>
      <c r="C10" t="s">
        <v>318</v>
      </c>
      <c r="D10" t="s">
        <v>319</v>
      </c>
    </row>
    <row r="12" spans="1:3" ht="15">
      <c r="A12" s="3" t="s">
        <v>308</v>
      </c>
      <c r="B12" s="3"/>
      <c r="C12" s="3"/>
    </row>
    <row r="13" spans="1:4" ht="14.25">
      <c r="A13" s="1" t="s">
        <v>172</v>
      </c>
      <c r="B13" s="1" t="s">
        <v>173</v>
      </c>
      <c r="C13" s="1" t="s">
        <v>174</v>
      </c>
      <c r="D13" s="1" t="s">
        <v>312</v>
      </c>
    </row>
    <row r="14" spans="1:4" ht="14.25">
      <c r="A14" t="s">
        <v>0</v>
      </c>
      <c r="B14" t="s">
        <v>309</v>
      </c>
      <c r="C14" t="s">
        <v>310</v>
      </c>
      <c r="D14" t="s">
        <v>311</v>
      </c>
    </row>
    <row r="15" spans="1:4" ht="14.25">
      <c r="A15" t="s">
        <v>14</v>
      </c>
      <c r="B15" t="s">
        <v>321</v>
      </c>
      <c r="C15" t="s">
        <v>322</v>
      </c>
      <c r="D15" t="s">
        <v>323</v>
      </c>
    </row>
    <row r="16" spans="1:4" ht="14.25">
      <c r="A16" t="s">
        <v>26</v>
      </c>
      <c r="B16" t="s">
        <v>324</v>
      </c>
      <c r="C16" t="s">
        <v>325</v>
      </c>
      <c r="D16" t="s">
        <v>326</v>
      </c>
    </row>
    <row r="17" spans="1:4" ht="14.25">
      <c r="A17" t="s">
        <v>36</v>
      </c>
      <c r="B17" t="s">
        <v>327</v>
      </c>
      <c r="C17" t="s">
        <v>328</v>
      </c>
      <c r="D17" t="s">
        <v>316</v>
      </c>
    </row>
  </sheetData>
  <sheetProtection/>
  <mergeCells count="5">
    <mergeCell ref="A1:C1"/>
    <mergeCell ref="A2:C2"/>
    <mergeCell ref="A6:C6"/>
    <mergeCell ref="A7:C7"/>
    <mergeCell ref="A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Hogye Szabolcs</dc:creator>
  <cp:keywords/>
  <dc:description/>
  <cp:lastModifiedBy>Windows-felhasználó</cp:lastModifiedBy>
  <dcterms:created xsi:type="dcterms:W3CDTF">2023-08-19T11:55:25Z</dcterms:created>
  <dcterms:modified xsi:type="dcterms:W3CDTF">2023-08-21T13:33:55Z</dcterms:modified>
  <cp:category/>
  <cp:version/>
  <cp:contentType/>
  <cp:contentStatus/>
</cp:coreProperties>
</file>