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6" windowHeight="11016" activeTab="0"/>
  </bookViews>
  <sheets>
    <sheet name="Ultra" sheetId="1" r:id="rId1"/>
    <sheet name="3,6 km" sheetId="2" r:id="rId2"/>
  </sheets>
  <definedNames/>
  <calcPr fullCalcOnLoad="1"/>
</workbook>
</file>

<file path=xl/sharedStrings.xml><?xml version="1.0" encoding="utf-8"?>
<sst xmlns="http://schemas.openxmlformats.org/spreadsheetml/2006/main" count="998" uniqueCount="350">
  <si>
    <t>1</t>
  </si>
  <si>
    <t>124</t>
  </si>
  <si>
    <t>Kádár Kitti</t>
  </si>
  <si>
    <t>0:04:16</t>
  </si>
  <si>
    <t>0:04:25</t>
  </si>
  <si>
    <t>0:04:27</t>
  </si>
  <si>
    <t>0:04:28</t>
  </si>
  <si>
    <t>0:04:29</t>
  </si>
  <si>
    <t>0:04:32</t>
  </si>
  <si>
    <t>0:04:33</t>
  </si>
  <si>
    <t>0:04:36</t>
  </si>
  <si>
    <t>0:04:23</t>
  </si>
  <si>
    <t>2</t>
  </si>
  <si>
    <t>127</t>
  </si>
  <si>
    <t>Verebéli Erzsébet</t>
  </si>
  <si>
    <t>0:04:48</t>
  </si>
  <si>
    <t>0:05:00</t>
  </si>
  <si>
    <t>0:04:58</t>
  </si>
  <si>
    <t>0:05:02</t>
  </si>
  <si>
    <t>0:05:03</t>
  </si>
  <si>
    <t>0:05:01</t>
  </si>
  <si>
    <t>0:04:42</t>
  </si>
  <si>
    <t/>
  </si>
  <si>
    <t>3</t>
  </si>
  <si>
    <t>121</t>
  </si>
  <si>
    <t>Dr. Sulyok Anita</t>
  </si>
  <si>
    <t>0:04:51</t>
  </si>
  <si>
    <t>0:04:59</t>
  </si>
  <si>
    <t>0:05:20</t>
  </si>
  <si>
    <t>0:05:05</t>
  </si>
  <si>
    <t>0:05:15</t>
  </si>
  <si>
    <t>0:05:12</t>
  </si>
  <si>
    <t>0:05:22</t>
  </si>
  <si>
    <t>0:05:28</t>
  </si>
  <si>
    <t>0:05:17</t>
  </si>
  <si>
    <t>0:05:23</t>
  </si>
  <si>
    <t>4</t>
  </si>
  <si>
    <t>128</t>
  </si>
  <si>
    <t>Rajnai Bernadette</t>
  </si>
  <si>
    <t>0:05:29</t>
  </si>
  <si>
    <t>0:05:37</t>
  </si>
  <si>
    <t>0:05:42</t>
  </si>
  <si>
    <t>0:05:40</t>
  </si>
  <si>
    <t>0:05:49</t>
  </si>
  <si>
    <t>0:05:48</t>
  </si>
  <si>
    <t>0:05:52</t>
  </si>
  <si>
    <t>0:05:59</t>
  </si>
  <si>
    <t>0:05:43</t>
  </si>
  <si>
    <t>Helyezés</t>
  </si>
  <si>
    <t>Rajtszám</t>
  </si>
  <si>
    <t>Név</t>
  </si>
  <si>
    <t>Tört kör</t>
  </si>
  <si>
    <t>122</t>
  </si>
  <si>
    <t>Görbe József</t>
  </si>
  <si>
    <t>0:04:11</t>
  </si>
  <si>
    <t>0:04:18</t>
  </si>
  <si>
    <t>0:04:26</t>
  </si>
  <si>
    <t>0:04:31</t>
  </si>
  <si>
    <t>0:04:34</t>
  </si>
  <si>
    <t>123</t>
  </si>
  <si>
    <t>Lázár Viktor Antal</t>
  </si>
  <si>
    <t>0:04:17</t>
  </si>
  <si>
    <t>0:04:40</t>
  </si>
  <si>
    <t>0:04:43</t>
  </si>
  <si>
    <t>0:04:35</t>
  </si>
  <si>
    <t>0:04:46</t>
  </si>
  <si>
    <t>0:04:49</t>
  </si>
  <si>
    <t>0:04:45</t>
  </si>
  <si>
    <t>126</t>
  </si>
  <si>
    <t>Ágoston László</t>
  </si>
  <si>
    <t>0:04:41</t>
  </si>
  <si>
    <t>0:04:53</t>
  </si>
  <si>
    <t>0:04:57</t>
  </si>
  <si>
    <t>0:04:55</t>
  </si>
  <si>
    <t>0:04:47</t>
  </si>
  <si>
    <t>223</t>
  </si>
  <si>
    <t>Halász Tibor</t>
  </si>
  <si>
    <t>0:05:19</t>
  </si>
  <si>
    <t>0:05:30</t>
  </si>
  <si>
    <t>0:05:25</t>
  </si>
  <si>
    <t>0:05:38</t>
  </si>
  <si>
    <t>0:05:34</t>
  </si>
  <si>
    <t>0:05:31</t>
  </si>
  <si>
    <t>0:05:14</t>
  </si>
  <si>
    <t>0:05:08</t>
  </si>
  <si>
    <t>5</t>
  </si>
  <si>
    <t>224</t>
  </si>
  <si>
    <t>Kis Dániel</t>
  </si>
  <si>
    <t>0:06:03</t>
  </si>
  <si>
    <t>0:06:30</t>
  </si>
  <si>
    <t>0:05:56</t>
  </si>
  <si>
    <t>0:06:41</t>
  </si>
  <si>
    <t>0:06:29</t>
  </si>
  <si>
    <t>0:06:53</t>
  </si>
  <si>
    <t>1 órás Férfi</t>
  </si>
  <si>
    <t>1 órás Női</t>
  </si>
  <si>
    <t>1 kör</t>
  </si>
  <si>
    <t>2 kör</t>
  </si>
  <si>
    <t>3 kör</t>
  </si>
  <si>
    <t>4 kör</t>
  </si>
  <si>
    <t>5 kör</t>
  </si>
  <si>
    <t>6 kör</t>
  </si>
  <si>
    <t>7 kör</t>
  </si>
  <si>
    <t>8 kör</t>
  </si>
  <si>
    <t>9 kör</t>
  </si>
  <si>
    <t>10 kör</t>
  </si>
  <si>
    <t>11 kör</t>
  </si>
  <si>
    <t>12 kör</t>
  </si>
  <si>
    <t>13 kör</t>
  </si>
  <si>
    <t xml:space="preserve">0:10:14 </t>
  </si>
  <si>
    <t>Össz</t>
  </si>
  <si>
    <t>220</t>
  </si>
  <si>
    <t>Lázárné Tallér Anita</t>
  </si>
  <si>
    <t>0:05:33</t>
  </si>
  <si>
    <t>0:05:36</t>
  </si>
  <si>
    <t>0:06:23</t>
  </si>
  <si>
    <t>0:05:53</t>
  </si>
  <si>
    <t>0:06:16</t>
  </si>
  <si>
    <t>0:06:02</t>
  </si>
  <si>
    <t>0:07:00</t>
  </si>
  <si>
    <t>0:06:40</t>
  </si>
  <si>
    <t>0:07:19</t>
  </si>
  <si>
    <t>0:06:25</t>
  </si>
  <si>
    <t>0:06:10</t>
  </si>
  <si>
    <t>0:06:26</t>
  </si>
  <si>
    <t>0:06:31</t>
  </si>
  <si>
    <t>0:05:55</t>
  </si>
  <si>
    <t>217</t>
  </si>
  <si>
    <t>Kádár Eszter</t>
  </si>
  <si>
    <t>0:06:06</t>
  </si>
  <si>
    <t>0:06:11</t>
  </si>
  <si>
    <t>0:06:14</t>
  </si>
  <si>
    <t>0:06:17</t>
  </si>
  <si>
    <t>0:06:15</t>
  </si>
  <si>
    <t>0:06:13</t>
  </si>
  <si>
    <t>0:06:21</t>
  </si>
  <si>
    <t>0:06:39</t>
  </si>
  <si>
    <t>0:06:28</t>
  </si>
  <si>
    <t>226</t>
  </si>
  <si>
    <t>Dollákné Drabant Zsuzsanna</t>
  </si>
  <si>
    <t>0:06:05</t>
  </si>
  <si>
    <t>0:06:12</t>
  </si>
  <si>
    <t>0:06:18</t>
  </si>
  <si>
    <t>0:06:22</t>
  </si>
  <si>
    <t>0:06:33</t>
  </si>
  <si>
    <t>0:06:32</t>
  </si>
  <si>
    <t>0:06:43</t>
  </si>
  <si>
    <t>0:06:50</t>
  </si>
  <si>
    <t>0:06:52</t>
  </si>
  <si>
    <t>0:06:55</t>
  </si>
  <si>
    <t>0:06:56</t>
  </si>
  <si>
    <t>2 órás Női</t>
  </si>
  <si>
    <t>14 kör</t>
  </si>
  <si>
    <t>15 kör</t>
  </si>
  <si>
    <t>16 kör</t>
  </si>
  <si>
    <t>17 kör</t>
  </si>
  <si>
    <t>18 kör</t>
  </si>
  <si>
    <t>19 kör</t>
  </si>
  <si>
    <t>225</t>
  </si>
  <si>
    <t>Káldi Csaba</t>
  </si>
  <si>
    <t>0:04:39</t>
  </si>
  <si>
    <t>0:04:37</t>
  </si>
  <si>
    <t>0:04:19</t>
  </si>
  <si>
    <t>0:04:24</t>
  </si>
  <si>
    <t>0:04:30</t>
  </si>
  <si>
    <t>227</t>
  </si>
  <si>
    <t>Hegedűs János</t>
  </si>
  <si>
    <t>0:04:54</t>
  </si>
  <si>
    <t>0:04:50</t>
  </si>
  <si>
    <t>0:04:56</t>
  </si>
  <si>
    <t>0:04:52</t>
  </si>
  <si>
    <t>222</t>
  </si>
  <si>
    <t>Vastag Ferenc</t>
  </si>
  <si>
    <t>0:05:39</t>
  </si>
  <si>
    <t>0:05:47</t>
  </si>
  <si>
    <t>0:05:51</t>
  </si>
  <si>
    <t>0:05:57</t>
  </si>
  <si>
    <t>0:05:54</t>
  </si>
  <si>
    <t>0:06:04</t>
  </si>
  <si>
    <t>0:06:19</t>
  </si>
  <si>
    <t>215</t>
  </si>
  <si>
    <t>Forgács Attila</t>
  </si>
  <si>
    <t>0:06:07</t>
  </si>
  <si>
    <t>0:05:58</t>
  </si>
  <si>
    <t>0:06:01</t>
  </si>
  <si>
    <t>0:06:08</t>
  </si>
  <si>
    <t>0:06:09</t>
  </si>
  <si>
    <t>0:06:24</t>
  </si>
  <si>
    <t>2 órás Férfi</t>
  </si>
  <si>
    <t>20 kör</t>
  </si>
  <si>
    <t>21 kör</t>
  </si>
  <si>
    <t>22 kör</t>
  </si>
  <si>
    <t>23 kör</t>
  </si>
  <si>
    <t>24 kör</t>
  </si>
  <si>
    <t>25 kör</t>
  </si>
  <si>
    <t>26 kör</t>
  </si>
  <si>
    <t>317</t>
  </si>
  <si>
    <t>Németh Ágnes</t>
  </si>
  <si>
    <t>0:05:18</t>
  </si>
  <si>
    <t>0:05:46</t>
  </si>
  <si>
    <t>0:05:44</t>
  </si>
  <si>
    <t>0:07:23</t>
  </si>
  <si>
    <t>0:07:03</t>
  </si>
  <si>
    <t>0:06:59</t>
  </si>
  <si>
    <t>320</t>
  </si>
  <si>
    <t>Tarr Péter Sándor</t>
  </si>
  <si>
    <t>0:04:20</t>
  </si>
  <si>
    <t>0:04:38</t>
  </si>
  <si>
    <t>0:04:44</t>
  </si>
  <si>
    <t>0:05:09</t>
  </si>
  <si>
    <t>0:05:13</t>
  </si>
  <si>
    <t>0:05:11</t>
  </si>
  <si>
    <t>0:05:10</t>
  </si>
  <si>
    <t>321</t>
  </si>
  <si>
    <t>Deák László</t>
  </si>
  <si>
    <t>0:05:21</t>
  </si>
  <si>
    <t>0:05:41</t>
  </si>
  <si>
    <t>0:06:37</t>
  </si>
  <si>
    <t>0:06:27</t>
  </si>
  <si>
    <t>319</t>
  </si>
  <si>
    <t>Kiss András</t>
  </si>
  <si>
    <t>0:05:27</t>
  </si>
  <si>
    <t>0:05:32</t>
  </si>
  <si>
    <t>0:05:35</t>
  </si>
  <si>
    <t>0:07:10</t>
  </si>
  <si>
    <t>0:09:18</t>
  </si>
  <si>
    <t>999</t>
  </si>
  <si>
    <t>Csodabogarak</t>
  </si>
  <si>
    <t>0:05:50</t>
  </si>
  <si>
    <t>0:08:27</t>
  </si>
  <si>
    <t>0:09:30</t>
  </si>
  <si>
    <t>0:09:42</t>
  </si>
  <si>
    <t>0:09:38</t>
  </si>
  <si>
    <t>0:09:27</t>
  </si>
  <si>
    <t>0:09:34</t>
  </si>
  <si>
    <t>0:06:38</t>
  </si>
  <si>
    <t>0:05:16</t>
  </si>
  <si>
    <t>3 órás Csapat</t>
  </si>
  <si>
    <t>3 órás Férfi</t>
  </si>
  <si>
    <t>3 órás Női</t>
  </si>
  <si>
    <t>27 kör</t>
  </si>
  <si>
    <t>28 kör</t>
  </si>
  <si>
    <t>29 kör</t>
  </si>
  <si>
    <t>30 kör</t>
  </si>
  <si>
    <t>31 kör</t>
  </si>
  <si>
    <t>32 kör</t>
  </si>
  <si>
    <t>33 kör</t>
  </si>
  <si>
    <t>34 kör</t>
  </si>
  <si>
    <t>35 kör</t>
  </si>
  <si>
    <t>36 kör</t>
  </si>
  <si>
    <t>37 kör</t>
  </si>
  <si>
    <t>85</t>
  </si>
  <si>
    <t>Karcsú Linett</t>
  </si>
  <si>
    <t>0:32:30</t>
  </si>
  <si>
    <t>87</t>
  </si>
  <si>
    <t>Chlebik Nikolett</t>
  </si>
  <si>
    <t>0:33:07</t>
  </si>
  <si>
    <t>84</t>
  </si>
  <si>
    <t>Tóth Virgínia</t>
  </si>
  <si>
    <t>0:33:10</t>
  </si>
  <si>
    <t>82</t>
  </si>
  <si>
    <t>Gyimesi Dávid</t>
  </si>
  <si>
    <t>0:16:44</t>
  </si>
  <si>
    <t>78</t>
  </si>
  <si>
    <t>Forgács Milán Márk</t>
  </si>
  <si>
    <t>0:20:30</t>
  </si>
  <si>
    <t>Idő</t>
  </si>
  <si>
    <t>3,6 km Lányok</t>
  </si>
  <si>
    <t>3,6 km Fiúk</t>
  </si>
  <si>
    <t>76</t>
  </si>
  <si>
    <t>Conner Pedersen</t>
  </si>
  <si>
    <t>0:14:40</t>
  </si>
  <si>
    <t>83</t>
  </si>
  <si>
    <t>Dr Gyimesi György</t>
  </si>
  <si>
    <t>0:15:47</t>
  </si>
  <si>
    <t>72</t>
  </si>
  <si>
    <t>Clark Etherington</t>
  </si>
  <si>
    <t>0:17:37</t>
  </si>
  <si>
    <t>75</t>
  </si>
  <si>
    <t>Robbie Glenn</t>
  </si>
  <si>
    <t>0:19:01</t>
  </si>
  <si>
    <t>6</t>
  </si>
  <si>
    <t>7</t>
  </si>
  <si>
    <t>86</t>
  </si>
  <si>
    <t>Bátyay Balázs Péter</t>
  </si>
  <si>
    <t>0:21:15</t>
  </si>
  <si>
    <t>8</t>
  </si>
  <si>
    <t>89</t>
  </si>
  <si>
    <t>Kemény Andrásné</t>
  </si>
  <si>
    <t>0:22:59</t>
  </si>
  <si>
    <t>9</t>
  </si>
  <si>
    <t>88</t>
  </si>
  <si>
    <t>Tóth Nikolett</t>
  </si>
  <si>
    <t>0:28:03</t>
  </si>
  <si>
    <t>10</t>
  </si>
  <si>
    <t>11</t>
  </si>
  <si>
    <t>12</t>
  </si>
  <si>
    <t>3,6 km abszolút</t>
  </si>
  <si>
    <t>6 órás Férfi</t>
  </si>
  <si>
    <t>641</t>
  </si>
  <si>
    <t>Zsombok Gyula</t>
  </si>
  <si>
    <t>0:05:07</t>
  </si>
  <si>
    <t>0:05:45</t>
  </si>
  <si>
    <t>646</t>
  </si>
  <si>
    <t>Mata László</t>
  </si>
  <si>
    <t>0:06:00</t>
  </si>
  <si>
    <t>0:06:46</t>
  </si>
  <si>
    <t>0:06:35</t>
  </si>
  <si>
    <t>0:07:14</t>
  </si>
  <si>
    <t>0:07:08</t>
  </si>
  <si>
    <t>0:07:07</t>
  </si>
  <si>
    <t>0:08:25</t>
  </si>
  <si>
    <t>0:07:05</t>
  </si>
  <si>
    <t>0:07:12</t>
  </si>
  <si>
    <t>0:08:36</t>
  </si>
  <si>
    <t>0:07:18</t>
  </si>
  <si>
    <t>0:07:50</t>
  </si>
  <si>
    <t>0:08:08</t>
  </si>
  <si>
    <t>0:07:58</t>
  </si>
  <si>
    <t>0:07:44</t>
  </si>
  <si>
    <t>0:07:47</t>
  </si>
  <si>
    <t>0:07:41</t>
  </si>
  <si>
    <t>0:07:32</t>
  </si>
  <si>
    <t>38 kör</t>
  </si>
  <si>
    <t>39 kör</t>
  </si>
  <si>
    <t>40 kör</t>
  </si>
  <si>
    <t>41 kör</t>
  </si>
  <si>
    <t>42 kör</t>
  </si>
  <si>
    <t>43 kör</t>
  </si>
  <si>
    <t>44 kör</t>
  </si>
  <si>
    <t>45 kör</t>
  </si>
  <si>
    <t>46 kör</t>
  </si>
  <si>
    <t>47 kör</t>
  </si>
  <si>
    <t>48 kör</t>
  </si>
  <si>
    <t>49 kör</t>
  </si>
  <si>
    <t>50 kör</t>
  </si>
  <si>
    <t>51 kör</t>
  </si>
  <si>
    <t>52 kör</t>
  </si>
  <si>
    <t>53 kör</t>
  </si>
  <si>
    <t>54 kör</t>
  </si>
  <si>
    <t>55 kör</t>
  </si>
  <si>
    <t>56 kör</t>
  </si>
  <si>
    <t>57 kör</t>
  </si>
  <si>
    <t>58 kör</t>
  </si>
  <si>
    <t>59 kör</t>
  </si>
  <si>
    <t>60 kör</t>
  </si>
  <si>
    <t>61 kör</t>
  </si>
  <si>
    <t>62 kör</t>
  </si>
  <si>
    <t>63 kör</t>
  </si>
  <si>
    <t>64 kör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</si>
</sst>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6"/>
  <sheetViews>
    <sheetView tabSelected="1" zoomScalePageLayoutView="0" workbookViewId="0" topLeftCell="A1">
      <selection activeCell="BQ47" sqref="BQ47"/>
    </sheetView>
  </sheetViews>
  <sheetFormatPr defaultColWidth="9.140625" defaultRowHeight="15"/>
  <cols>
    <col min="3" max="3" width="26.28125" style="0" bestFit="1" customWidth="1"/>
  </cols>
  <sheetData>
    <row r="1" spans="1:3" ht="15">
      <c r="A1" s="4" t="s">
        <v>95</v>
      </c>
      <c r="B1" s="4"/>
      <c r="C1" s="4"/>
    </row>
    <row r="2" spans="1:18" ht="14.25">
      <c r="A2" s="1" t="s">
        <v>48</v>
      </c>
      <c r="B2" s="1" t="s">
        <v>49</v>
      </c>
      <c r="C2" s="1" t="s">
        <v>50</v>
      </c>
      <c r="D2" s="2" t="s">
        <v>96</v>
      </c>
      <c r="E2" s="2" t="s">
        <v>97</v>
      </c>
      <c r="F2" s="2" t="s">
        <v>98</v>
      </c>
      <c r="G2" s="2" t="s">
        <v>99</v>
      </c>
      <c r="H2" s="2" t="s">
        <v>100</v>
      </c>
      <c r="I2" s="2" t="s">
        <v>101</v>
      </c>
      <c r="J2" s="2" t="s">
        <v>102</v>
      </c>
      <c r="K2" s="2" t="s">
        <v>103</v>
      </c>
      <c r="L2" s="2" t="s">
        <v>104</v>
      </c>
      <c r="M2" s="2" t="s">
        <v>105</v>
      </c>
      <c r="N2" s="2" t="s">
        <v>106</v>
      </c>
      <c r="O2" s="2" t="s">
        <v>107</v>
      </c>
      <c r="P2" s="2" t="s">
        <v>108</v>
      </c>
      <c r="Q2" s="1" t="s">
        <v>51</v>
      </c>
      <c r="R2" s="2" t="s">
        <v>110</v>
      </c>
    </row>
    <row r="3" spans="1:18" ht="14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9</v>
      </c>
      <c r="L3" t="s">
        <v>10</v>
      </c>
      <c r="M3" t="s">
        <v>9</v>
      </c>
      <c r="N3" t="s">
        <v>9</v>
      </c>
      <c r="O3" t="s">
        <v>9</v>
      </c>
      <c r="P3" t="s">
        <v>11</v>
      </c>
      <c r="Q3">
        <v>425</v>
      </c>
      <c r="R3">
        <f>13*1005+Q3</f>
        <v>13490</v>
      </c>
    </row>
    <row r="4" spans="1:18" ht="14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18</v>
      </c>
      <c r="L4" t="s">
        <v>19</v>
      </c>
      <c r="M4" t="s">
        <v>20</v>
      </c>
      <c r="N4" t="s">
        <v>18</v>
      </c>
      <c r="O4" t="s">
        <v>21</v>
      </c>
      <c r="Q4">
        <v>75</v>
      </c>
      <c r="R4">
        <f>12*1005+Q4</f>
        <v>12135</v>
      </c>
    </row>
    <row r="5" spans="1:18" ht="14.25">
      <c r="A5" t="s">
        <v>23</v>
      </c>
      <c r="B5" t="s">
        <v>24</v>
      </c>
      <c r="C5" t="s">
        <v>25</v>
      </c>
      <c r="D5" t="s">
        <v>10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Q5">
        <v>855</v>
      </c>
      <c r="R5">
        <f>11*1005+Q5</f>
        <v>11910</v>
      </c>
    </row>
    <row r="6" spans="1:18" ht="14.25">
      <c r="A6" t="s">
        <v>36</v>
      </c>
      <c r="B6" t="s">
        <v>37</v>
      </c>
      <c r="C6" t="s">
        <v>38</v>
      </c>
      <c r="D6" t="s">
        <v>39</v>
      </c>
      <c r="E6" t="s">
        <v>40</v>
      </c>
      <c r="F6" t="s">
        <v>41</v>
      </c>
      <c r="G6" t="s">
        <v>42</v>
      </c>
      <c r="H6" t="s">
        <v>43</v>
      </c>
      <c r="I6" t="s">
        <v>44</v>
      </c>
      <c r="J6" t="s">
        <v>45</v>
      </c>
      <c r="K6" t="s">
        <v>44</v>
      </c>
      <c r="L6" t="s">
        <v>46</v>
      </c>
      <c r="M6" t="s">
        <v>47</v>
      </c>
      <c r="Q6">
        <v>530</v>
      </c>
      <c r="R6">
        <f>10*1005+Q6</f>
        <v>10580</v>
      </c>
    </row>
    <row r="8" spans="1:3" ht="15">
      <c r="A8" s="4" t="s">
        <v>94</v>
      </c>
      <c r="B8" s="4"/>
      <c r="C8" s="4"/>
    </row>
    <row r="9" spans="1:18" ht="14.25">
      <c r="A9" s="1" t="s">
        <v>48</v>
      </c>
      <c r="B9" s="1" t="s">
        <v>49</v>
      </c>
      <c r="C9" s="1" t="s">
        <v>50</v>
      </c>
      <c r="D9" s="2" t="s">
        <v>96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104</v>
      </c>
      <c r="M9" s="2" t="s">
        <v>105</v>
      </c>
      <c r="N9" s="2" t="s">
        <v>106</v>
      </c>
      <c r="O9" s="2" t="s">
        <v>107</v>
      </c>
      <c r="P9" s="2" t="s">
        <v>108</v>
      </c>
      <c r="Q9" s="1" t="s">
        <v>51</v>
      </c>
      <c r="R9" s="2" t="s">
        <v>110</v>
      </c>
    </row>
    <row r="10" spans="1:18" ht="14.25">
      <c r="A10" t="s">
        <v>0</v>
      </c>
      <c r="B10" t="s">
        <v>52</v>
      </c>
      <c r="C10" t="s">
        <v>53</v>
      </c>
      <c r="D10" t="s">
        <v>54</v>
      </c>
      <c r="E10" t="s">
        <v>55</v>
      </c>
      <c r="F10" t="s">
        <v>4</v>
      </c>
      <c r="G10" t="s">
        <v>5</v>
      </c>
      <c r="H10" t="s">
        <v>5</v>
      </c>
      <c r="I10" t="s">
        <v>5</v>
      </c>
      <c r="J10" t="s">
        <v>7</v>
      </c>
      <c r="K10" t="s">
        <v>56</v>
      </c>
      <c r="L10" t="s">
        <v>5</v>
      </c>
      <c r="M10" t="s">
        <v>57</v>
      </c>
      <c r="N10" t="s">
        <v>58</v>
      </c>
      <c r="O10" t="s">
        <v>8</v>
      </c>
      <c r="P10" t="s">
        <v>8</v>
      </c>
      <c r="Q10">
        <v>550</v>
      </c>
      <c r="R10">
        <f>13*1005+Q10</f>
        <v>13615</v>
      </c>
    </row>
    <row r="11" spans="1:18" ht="14.25">
      <c r="A11" t="s">
        <v>12</v>
      </c>
      <c r="B11" t="s">
        <v>59</v>
      </c>
      <c r="C11" t="s">
        <v>60</v>
      </c>
      <c r="D11" t="s">
        <v>61</v>
      </c>
      <c r="E11" t="s">
        <v>7</v>
      </c>
      <c r="F11" t="s">
        <v>62</v>
      </c>
      <c r="G11" t="s">
        <v>8</v>
      </c>
      <c r="H11" t="s">
        <v>63</v>
      </c>
      <c r="I11" t="s">
        <v>62</v>
      </c>
      <c r="J11" t="s">
        <v>64</v>
      </c>
      <c r="K11" t="s">
        <v>9</v>
      </c>
      <c r="L11" t="s">
        <v>63</v>
      </c>
      <c r="M11" t="s">
        <v>21</v>
      </c>
      <c r="N11" t="s">
        <v>65</v>
      </c>
      <c r="O11" t="s">
        <v>66</v>
      </c>
      <c r="Q11">
        <v>980</v>
      </c>
      <c r="R11">
        <f>12*1005+Q11</f>
        <v>13040</v>
      </c>
    </row>
    <row r="12" spans="1:18" ht="14.25">
      <c r="A12" t="s">
        <v>23</v>
      </c>
      <c r="B12" t="s">
        <v>68</v>
      </c>
      <c r="C12" t="s">
        <v>69</v>
      </c>
      <c r="D12" t="s">
        <v>62</v>
      </c>
      <c r="E12" t="s">
        <v>70</v>
      </c>
      <c r="F12" t="s">
        <v>71</v>
      </c>
      <c r="G12" t="s">
        <v>17</v>
      </c>
      <c r="H12" t="s">
        <v>16</v>
      </c>
      <c r="I12" t="s">
        <v>19</v>
      </c>
      <c r="J12" t="s">
        <v>72</v>
      </c>
      <c r="K12" t="s">
        <v>17</v>
      </c>
      <c r="L12" t="s">
        <v>16</v>
      </c>
      <c r="M12" t="s">
        <v>27</v>
      </c>
      <c r="N12" t="s">
        <v>73</v>
      </c>
      <c r="O12" t="s">
        <v>74</v>
      </c>
      <c r="Q12">
        <v>295</v>
      </c>
      <c r="R12">
        <f>12*1005+Q12</f>
        <v>12355</v>
      </c>
    </row>
    <row r="13" spans="1:18" ht="14.25">
      <c r="A13" t="s">
        <v>36</v>
      </c>
      <c r="B13" t="s">
        <v>75</v>
      </c>
      <c r="C13" t="s">
        <v>76</v>
      </c>
      <c r="D13" t="s">
        <v>77</v>
      </c>
      <c r="E13" t="s">
        <v>33</v>
      </c>
      <c r="F13" t="s">
        <v>39</v>
      </c>
      <c r="G13" t="s">
        <v>78</v>
      </c>
      <c r="H13" t="s">
        <v>79</v>
      </c>
      <c r="I13" t="s">
        <v>33</v>
      </c>
      <c r="J13" t="s">
        <v>80</v>
      </c>
      <c r="K13" t="s">
        <v>81</v>
      </c>
      <c r="L13" t="s">
        <v>82</v>
      </c>
      <c r="M13" t="s">
        <v>83</v>
      </c>
      <c r="N13" t="s">
        <v>84</v>
      </c>
      <c r="Q13">
        <v>70</v>
      </c>
      <c r="R13">
        <f>11*1005+Q13</f>
        <v>11125</v>
      </c>
    </row>
    <row r="14" spans="1:18" ht="14.25">
      <c r="A14" t="s">
        <v>85</v>
      </c>
      <c r="B14" t="s">
        <v>86</v>
      </c>
      <c r="C14" t="s">
        <v>87</v>
      </c>
      <c r="D14" t="s">
        <v>39</v>
      </c>
      <c r="E14" t="s">
        <v>42</v>
      </c>
      <c r="F14" t="s">
        <v>88</v>
      </c>
      <c r="G14" t="s">
        <v>88</v>
      </c>
      <c r="H14" t="s">
        <v>89</v>
      </c>
      <c r="I14" t="s">
        <v>90</v>
      </c>
      <c r="J14" t="s">
        <v>91</v>
      </c>
      <c r="K14" t="s">
        <v>92</v>
      </c>
      <c r="L14" t="s">
        <v>93</v>
      </c>
      <c r="M14" s="3" t="s">
        <v>109</v>
      </c>
      <c r="Q14">
        <v>0</v>
      </c>
      <c r="R14">
        <f>10*1005+Q14</f>
        <v>10050</v>
      </c>
    </row>
    <row r="16" spans="1:3" ht="15">
      <c r="A16" s="4" t="s">
        <v>151</v>
      </c>
      <c r="B16" s="4"/>
      <c r="C16" s="4"/>
    </row>
    <row r="17" spans="1:24" ht="14.25">
      <c r="A17" s="1" t="s">
        <v>48</v>
      </c>
      <c r="B17" s="1" t="s">
        <v>49</v>
      </c>
      <c r="C17" s="1" t="s">
        <v>50</v>
      </c>
      <c r="D17" s="2" t="s">
        <v>96</v>
      </c>
      <c r="E17" s="2" t="s">
        <v>97</v>
      </c>
      <c r="F17" s="2" t="s">
        <v>98</v>
      </c>
      <c r="G17" s="2" t="s">
        <v>99</v>
      </c>
      <c r="H17" s="2" t="s">
        <v>100</v>
      </c>
      <c r="I17" s="2" t="s">
        <v>101</v>
      </c>
      <c r="J17" s="2" t="s">
        <v>102</v>
      </c>
      <c r="K17" s="2" t="s">
        <v>103</v>
      </c>
      <c r="L17" s="2" t="s">
        <v>104</v>
      </c>
      <c r="M17" s="2" t="s">
        <v>105</v>
      </c>
      <c r="N17" s="2" t="s">
        <v>106</v>
      </c>
      <c r="O17" s="2" t="s">
        <v>107</v>
      </c>
      <c r="P17" s="2" t="s">
        <v>108</v>
      </c>
      <c r="Q17" s="2" t="s">
        <v>152</v>
      </c>
      <c r="R17" s="2" t="s">
        <v>153</v>
      </c>
      <c r="S17" s="2" t="s">
        <v>154</v>
      </c>
      <c r="T17" s="2" t="s">
        <v>155</v>
      </c>
      <c r="U17" s="2" t="s">
        <v>156</v>
      </c>
      <c r="V17" s="2" t="s">
        <v>157</v>
      </c>
      <c r="W17" s="2" t="s">
        <v>51</v>
      </c>
      <c r="X17" s="2" t="s">
        <v>110</v>
      </c>
    </row>
    <row r="18" spans="1:24" ht="14.25">
      <c r="A18" t="s">
        <v>0</v>
      </c>
      <c r="B18" t="s">
        <v>111</v>
      </c>
      <c r="C18" t="s">
        <v>112</v>
      </c>
      <c r="D18" t="s">
        <v>79</v>
      </c>
      <c r="E18" t="s">
        <v>113</v>
      </c>
      <c r="F18" t="s">
        <v>114</v>
      </c>
      <c r="G18" t="s">
        <v>42</v>
      </c>
      <c r="H18" t="s">
        <v>88</v>
      </c>
      <c r="I18" t="s">
        <v>43</v>
      </c>
      <c r="J18" t="s">
        <v>115</v>
      </c>
      <c r="K18" t="s">
        <v>116</v>
      </c>
      <c r="L18" t="s">
        <v>117</v>
      </c>
      <c r="M18" t="s">
        <v>118</v>
      </c>
      <c r="N18" t="s">
        <v>119</v>
      </c>
      <c r="O18" t="s">
        <v>120</v>
      </c>
      <c r="P18" t="s">
        <v>121</v>
      </c>
      <c r="Q18" t="s">
        <v>122</v>
      </c>
      <c r="R18" t="s">
        <v>123</v>
      </c>
      <c r="S18" t="s">
        <v>124</v>
      </c>
      <c r="T18" t="s">
        <v>125</v>
      </c>
      <c r="U18" t="s">
        <v>89</v>
      </c>
      <c r="V18" t="s">
        <v>126</v>
      </c>
      <c r="W18">
        <v>415</v>
      </c>
      <c r="X18">
        <f>19*1005+W18</f>
        <v>19510</v>
      </c>
    </row>
    <row r="19" spans="1:24" ht="14.25">
      <c r="A19" t="s">
        <v>12</v>
      </c>
      <c r="B19" t="s">
        <v>127</v>
      </c>
      <c r="C19" t="s">
        <v>128</v>
      </c>
      <c r="D19" t="s">
        <v>126</v>
      </c>
      <c r="E19" t="s">
        <v>88</v>
      </c>
      <c r="F19" t="s">
        <v>129</v>
      </c>
      <c r="G19" t="s">
        <v>130</v>
      </c>
      <c r="H19" t="s">
        <v>131</v>
      </c>
      <c r="I19" t="s">
        <v>132</v>
      </c>
      <c r="J19" t="s">
        <v>133</v>
      </c>
      <c r="K19" t="s">
        <v>117</v>
      </c>
      <c r="L19" t="s">
        <v>134</v>
      </c>
      <c r="M19" t="s">
        <v>132</v>
      </c>
      <c r="N19" t="s">
        <v>132</v>
      </c>
      <c r="O19" t="s">
        <v>135</v>
      </c>
      <c r="P19" t="s">
        <v>92</v>
      </c>
      <c r="Q19" t="s">
        <v>136</v>
      </c>
      <c r="R19" t="s">
        <v>92</v>
      </c>
      <c r="S19" t="s">
        <v>89</v>
      </c>
      <c r="T19" t="s">
        <v>92</v>
      </c>
      <c r="U19" t="s">
        <v>137</v>
      </c>
      <c r="V19" t="s">
        <v>118</v>
      </c>
      <c r="W19">
        <v>90</v>
      </c>
      <c r="X19">
        <f>19*1005+W19</f>
        <v>19185</v>
      </c>
    </row>
    <row r="20" spans="1:24" ht="14.25">
      <c r="A20" t="s">
        <v>23</v>
      </c>
      <c r="B20" t="s">
        <v>138</v>
      </c>
      <c r="C20" t="s">
        <v>139</v>
      </c>
      <c r="D20" t="s">
        <v>140</v>
      </c>
      <c r="E20" t="s">
        <v>117</v>
      </c>
      <c r="F20" t="s">
        <v>141</v>
      </c>
      <c r="G20" t="s">
        <v>142</v>
      </c>
      <c r="H20" t="s">
        <v>143</v>
      </c>
      <c r="I20" t="s">
        <v>125</v>
      </c>
      <c r="J20" t="s">
        <v>144</v>
      </c>
      <c r="K20" t="s">
        <v>89</v>
      </c>
      <c r="L20" t="s">
        <v>145</v>
      </c>
      <c r="M20" t="s">
        <v>145</v>
      </c>
      <c r="N20" t="s">
        <v>120</v>
      </c>
      <c r="O20" t="s">
        <v>146</v>
      </c>
      <c r="P20" t="s">
        <v>147</v>
      </c>
      <c r="Q20" t="s">
        <v>148</v>
      </c>
      <c r="R20" t="s">
        <v>93</v>
      </c>
      <c r="S20" t="s">
        <v>149</v>
      </c>
      <c r="T20" t="s">
        <v>150</v>
      </c>
      <c r="U20" t="s">
        <v>93</v>
      </c>
      <c r="W20">
        <v>285</v>
      </c>
      <c r="X20">
        <f>18*1005+W20</f>
        <v>18375</v>
      </c>
    </row>
    <row r="22" spans="1:3" ht="15">
      <c r="A22" s="4" t="s">
        <v>188</v>
      </c>
      <c r="B22" s="4"/>
      <c r="C22" s="4"/>
    </row>
    <row r="23" spans="1:31" ht="14.25">
      <c r="A23" s="1" t="s">
        <v>48</v>
      </c>
      <c r="B23" s="1" t="s">
        <v>49</v>
      </c>
      <c r="C23" s="1" t="s">
        <v>50</v>
      </c>
      <c r="D23" s="2" t="s">
        <v>96</v>
      </c>
      <c r="E23" s="2" t="s">
        <v>97</v>
      </c>
      <c r="F23" s="2" t="s">
        <v>98</v>
      </c>
      <c r="G23" s="2" t="s">
        <v>99</v>
      </c>
      <c r="H23" s="2" t="s">
        <v>100</v>
      </c>
      <c r="I23" s="2" t="s">
        <v>101</v>
      </c>
      <c r="J23" s="2" t="s">
        <v>102</v>
      </c>
      <c r="K23" s="2" t="s">
        <v>103</v>
      </c>
      <c r="L23" s="2" t="s">
        <v>104</v>
      </c>
      <c r="M23" s="2" t="s">
        <v>105</v>
      </c>
      <c r="N23" s="2" t="s">
        <v>106</v>
      </c>
      <c r="O23" s="2" t="s">
        <v>107</v>
      </c>
      <c r="P23" s="2" t="s">
        <v>108</v>
      </c>
      <c r="Q23" s="2" t="s">
        <v>152</v>
      </c>
      <c r="R23" s="2" t="s">
        <v>153</v>
      </c>
      <c r="S23" s="2" t="s">
        <v>154</v>
      </c>
      <c r="T23" s="2" t="s">
        <v>155</v>
      </c>
      <c r="U23" s="2" t="s">
        <v>156</v>
      </c>
      <c r="V23" s="2" t="s">
        <v>157</v>
      </c>
      <c r="W23" s="2" t="s">
        <v>189</v>
      </c>
      <c r="X23" s="2" t="s">
        <v>190</v>
      </c>
      <c r="Y23" s="2" t="s">
        <v>191</v>
      </c>
      <c r="Z23" s="2" t="s">
        <v>192</v>
      </c>
      <c r="AA23" s="2" t="s">
        <v>193</v>
      </c>
      <c r="AB23" s="2" t="s">
        <v>194</v>
      </c>
      <c r="AC23" s="2" t="s">
        <v>195</v>
      </c>
      <c r="AD23" s="2" t="s">
        <v>51</v>
      </c>
      <c r="AE23" s="2" t="s">
        <v>110</v>
      </c>
    </row>
    <row r="24" spans="1:31" ht="14.25">
      <c r="A24" t="s">
        <v>0</v>
      </c>
      <c r="B24" t="s">
        <v>158</v>
      </c>
      <c r="C24" t="s">
        <v>159</v>
      </c>
      <c r="D24" t="s">
        <v>9</v>
      </c>
      <c r="E24" t="s">
        <v>160</v>
      </c>
      <c r="F24" t="s">
        <v>161</v>
      </c>
      <c r="G24" t="s">
        <v>64</v>
      </c>
      <c r="H24" t="s">
        <v>64</v>
      </c>
      <c r="I24" t="s">
        <v>5</v>
      </c>
      <c r="J24" t="s">
        <v>7</v>
      </c>
      <c r="K24" t="s">
        <v>57</v>
      </c>
      <c r="L24" t="s">
        <v>57</v>
      </c>
      <c r="M24" t="s">
        <v>58</v>
      </c>
      <c r="N24" t="s">
        <v>57</v>
      </c>
      <c r="O24" t="s">
        <v>7</v>
      </c>
      <c r="P24" t="s">
        <v>8</v>
      </c>
      <c r="Q24" t="s">
        <v>61</v>
      </c>
      <c r="R24" t="s">
        <v>162</v>
      </c>
      <c r="S24" t="s">
        <v>163</v>
      </c>
      <c r="T24" t="s">
        <v>11</v>
      </c>
      <c r="U24" t="s">
        <v>55</v>
      </c>
      <c r="V24" t="s">
        <v>11</v>
      </c>
      <c r="W24" t="s">
        <v>5</v>
      </c>
      <c r="X24" t="s">
        <v>164</v>
      </c>
      <c r="Y24" t="s">
        <v>8</v>
      </c>
      <c r="Z24" t="s">
        <v>6</v>
      </c>
      <c r="AA24" t="s">
        <v>164</v>
      </c>
      <c r="AB24" t="s">
        <v>6</v>
      </c>
      <c r="AC24" t="s">
        <v>163</v>
      </c>
      <c r="AD24">
        <v>850</v>
      </c>
      <c r="AE24">
        <f>26*1005+AD24</f>
        <v>26980</v>
      </c>
    </row>
    <row r="25" spans="1:31" ht="14.25">
      <c r="A25" t="s">
        <v>12</v>
      </c>
      <c r="B25" t="s">
        <v>165</v>
      </c>
      <c r="C25" t="s">
        <v>166</v>
      </c>
      <c r="D25" t="s">
        <v>20</v>
      </c>
      <c r="E25" t="s">
        <v>167</v>
      </c>
      <c r="F25" t="s">
        <v>71</v>
      </c>
      <c r="G25" t="s">
        <v>66</v>
      </c>
      <c r="H25" t="s">
        <v>168</v>
      </c>
      <c r="I25" t="s">
        <v>66</v>
      </c>
      <c r="J25" t="s">
        <v>74</v>
      </c>
      <c r="K25" t="s">
        <v>169</v>
      </c>
      <c r="L25" t="s">
        <v>62</v>
      </c>
      <c r="M25" t="s">
        <v>169</v>
      </c>
      <c r="N25" t="s">
        <v>170</v>
      </c>
      <c r="O25" t="s">
        <v>168</v>
      </c>
      <c r="P25" t="s">
        <v>169</v>
      </c>
      <c r="Q25" t="s">
        <v>169</v>
      </c>
      <c r="R25" t="s">
        <v>26</v>
      </c>
      <c r="S25" t="s">
        <v>73</v>
      </c>
      <c r="T25" t="s">
        <v>17</v>
      </c>
      <c r="U25" t="s">
        <v>84</v>
      </c>
      <c r="V25" t="s">
        <v>169</v>
      </c>
      <c r="W25" t="s">
        <v>72</v>
      </c>
      <c r="X25" t="s">
        <v>72</v>
      </c>
      <c r="Y25" t="s">
        <v>27</v>
      </c>
      <c r="Z25" t="s">
        <v>16</v>
      </c>
      <c r="AA25" t="s">
        <v>170</v>
      </c>
      <c r="AD25">
        <v>295</v>
      </c>
      <c r="AE25">
        <f>24*1005+AD25</f>
        <v>24415</v>
      </c>
    </row>
    <row r="26" spans="1:31" ht="14.25">
      <c r="A26" t="s">
        <v>23</v>
      </c>
      <c r="B26" t="s">
        <v>171</v>
      </c>
      <c r="C26" t="s">
        <v>172</v>
      </c>
      <c r="D26" t="s">
        <v>39</v>
      </c>
      <c r="E26" t="s">
        <v>82</v>
      </c>
      <c r="F26" t="s">
        <v>113</v>
      </c>
      <c r="G26" t="s">
        <v>39</v>
      </c>
      <c r="H26" t="s">
        <v>81</v>
      </c>
      <c r="I26" t="s">
        <v>80</v>
      </c>
      <c r="J26" t="s">
        <v>173</v>
      </c>
      <c r="K26" t="s">
        <v>42</v>
      </c>
      <c r="L26" t="s">
        <v>174</v>
      </c>
      <c r="M26" t="s">
        <v>175</v>
      </c>
      <c r="N26" t="s">
        <v>175</v>
      </c>
      <c r="O26" t="s">
        <v>175</v>
      </c>
      <c r="P26" t="s">
        <v>46</v>
      </c>
      <c r="Q26" t="s">
        <v>176</v>
      </c>
      <c r="R26" t="s">
        <v>177</v>
      </c>
      <c r="S26" t="s">
        <v>178</v>
      </c>
      <c r="T26" t="s">
        <v>134</v>
      </c>
      <c r="U26" t="s">
        <v>133</v>
      </c>
      <c r="V26" t="s">
        <v>179</v>
      </c>
      <c r="W26" t="s">
        <v>117</v>
      </c>
      <c r="AD26">
        <v>535</v>
      </c>
      <c r="AE26">
        <f>20*1005+AD26</f>
        <v>20635</v>
      </c>
    </row>
    <row r="27" spans="1:31" ht="14.25">
      <c r="A27" t="s">
        <v>36</v>
      </c>
      <c r="B27" t="s">
        <v>180</v>
      </c>
      <c r="C27" t="s">
        <v>181</v>
      </c>
      <c r="D27" t="s">
        <v>130</v>
      </c>
      <c r="E27" t="s">
        <v>141</v>
      </c>
      <c r="F27" t="s">
        <v>182</v>
      </c>
      <c r="G27" t="s">
        <v>129</v>
      </c>
      <c r="H27" t="s">
        <v>183</v>
      </c>
      <c r="I27" t="s">
        <v>46</v>
      </c>
      <c r="J27" t="s">
        <v>90</v>
      </c>
      <c r="K27" t="s">
        <v>184</v>
      </c>
      <c r="L27" t="s">
        <v>88</v>
      </c>
      <c r="M27" t="s">
        <v>118</v>
      </c>
      <c r="N27" t="s">
        <v>185</v>
      </c>
      <c r="O27" t="s">
        <v>182</v>
      </c>
      <c r="P27" t="s">
        <v>186</v>
      </c>
      <c r="Q27" t="s">
        <v>130</v>
      </c>
      <c r="R27" t="s">
        <v>142</v>
      </c>
      <c r="S27" t="s">
        <v>143</v>
      </c>
      <c r="T27" t="s">
        <v>137</v>
      </c>
      <c r="U27" t="s">
        <v>187</v>
      </c>
      <c r="V27" t="s">
        <v>122</v>
      </c>
      <c r="AD27">
        <v>375</v>
      </c>
      <c r="AE27">
        <f>19*1005+AD27</f>
        <v>19470</v>
      </c>
    </row>
    <row r="29" spans="1:3" ht="15">
      <c r="A29" s="4" t="s">
        <v>239</v>
      </c>
      <c r="B29" s="4"/>
      <c r="C29" s="4"/>
    </row>
    <row r="30" spans="1:34" ht="14.25">
      <c r="A30" s="1" t="s">
        <v>48</v>
      </c>
      <c r="B30" s="1" t="s">
        <v>49</v>
      </c>
      <c r="C30" s="1" t="s">
        <v>50</v>
      </c>
      <c r="D30" s="2" t="s">
        <v>96</v>
      </c>
      <c r="E30" s="2" t="s">
        <v>97</v>
      </c>
      <c r="F30" s="2" t="s">
        <v>98</v>
      </c>
      <c r="G30" s="2" t="s">
        <v>99</v>
      </c>
      <c r="H30" s="2" t="s">
        <v>100</v>
      </c>
      <c r="I30" s="2" t="s">
        <v>101</v>
      </c>
      <c r="J30" s="2" t="s">
        <v>102</v>
      </c>
      <c r="K30" s="2" t="s">
        <v>103</v>
      </c>
      <c r="L30" s="2" t="s">
        <v>104</v>
      </c>
      <c r="M30" s="2" t="s">
        <v>105</v>
      </c>
      <c r="N30" s="2" t="s">
        <v>106</v>
      </c>
      <c r="O30" s="2" t="s">
        <v>107</v>
      </c>
      <c r="P30" s="2" t="s">
        <v>108</v>
      </c>
      <c r="Q30" s="2" t="s">
        <v>152</v>
      </c>
      <c r="R30" s="2" t="s">
        <v>153</v>
      </c>
      <c r="S30" s="2" t="s">
        <v>154</v>
      </c>
      <c r="T30" s="2" t="s">
        <v>155</v>
      </c>
      <c r="U30" s="2" t="s">
        <v>156</v>
      </c>
      <c r="V30" s="2" t="s">
        <v>157</v>
      </c>
      <c r="W30" s="2" t="s">
        <v>189</v>
      </c>
      <c r="X30" s="2" t="s">
        <v>190</v>
      </c>
      <c r="Y30" s="2" t="s">
        <v>191</v>
      </c>
      <c r="Z30" s="2" t="s">
        <v>192</v>
      </c>
      <c r="AA30" s="2" t="s">
        <v>193</v>
      </c>
      <c r="AB30" s="2" t="s">
        <v>194</v>
      </c>
      <c r="AC30" s="2" t="s">
        <v>195</v>
      </c>
      <c r="AD30" s="2" t="s">
        <v>240</v>
      </c>
      <c r="AE30" s="2" t="s">
        <v>241</v>
      </c>
      <c r="AF30" s="2" t="s">
        <v>242</v>
      </c>
      <c r="AG30" s="2" t="s">
        <v>51</v>
      </c>
      <c r="AH30" s="2" t="s">
        <v>110</v>
      </c>
    </row>
    <row r="31" spans="1:34" ht="14.25">
      <c r="A31" t="s">
        <v>0</v>
      </c>
      <c r="B31" t="s">
        <v>196</v>
      </c>
      <c r="C31" t="s">
        <v>197</v>
      </c>
      <c r="D31" t="s">
        <v>28</v>
      </c>
      <c r="E31" t="s">
        <v>198</v>
      </c>
      <c r="F31" t="s">
        <v>35</v>
      </c>
      <c r="G31" t="s">
        <v>82</v>
      </c>
      <c r="H31" t="s">
        <v>80</v>
      </c>
      <c r="I31" t="s">
        <v>45</v>
      </c>
      <c r="J31" t="s">
        <v>199</v>
      </c>
      <c r="K31" t="s">
        <v>45</v>
      </c>
      <c r="L31" t="s">
        <v>177</v>
      </c>
      <c r="M31" t="s">
        <v>45</v>
      </c>
      <c r="N31" t="s">
        <v>176</v>
      </c>
      <c r="O31" t="s">
        <v>187</v>
      </c>
      <c r="P31" t="s">
        <v>200</v>
      </c>
      <c r="Q31" t="s">
        <v>116</v>
      </c>
      <c r="R31" t="s">
        <v>182</v>
      </c>
      <c r="S31" t="s">
        <v>125</v>
      </c>
      <c r="T31" t="s">
        <v>184</v>
      </c>
      <c r="U31" t="s">
        <v>177</v>
      </c>
      <c r="V31" t="s">
        <v>201</v>
      </c>
      <c r="W31" t="s">
        <v>88</v>
      </c>
      <c r="X31" t="s">
        <v>148</v>
      </c>
      <c r="Y31" t="s">
        <v>88</v>
      </c>
      <c r="Z31" t="s">
        <v>134</v>
      </c>
      <c r="AA31" t="s">
        <v>89</v>
      </c>
      <c r="AB31" t="s">
        <v>202</v>
      </c>
      <c r="AC31" t="s">
        <v>203</v>
      </c>
      <c r="AD31" t="s">
        <v>130</v>
      </c>
      <c r="AE31" t="s">
        <v>179</v>
      </c>
      <c r="AF31" t="s">
        <v>144</v>
      </c>
      <c r="AG31">
        <v>535</v>
      </c>
      <c r="AH31">
        <f>29*1005+AG31</f>
        <v>29680</v>
      </c>
    </row>
    <row r="33" spans="1:3" ht="15">
      <c r="A33" s="4" t="s">
        <v>238</v>
      </c>
      <c r="B33" s="4"/>
      <c r="C33" s="4"/>
    </row>
    <row r="34" spans="1:42" ht="14.25">
      <c r="A34" s="1" t="s">
        <v>48</v>
      </c>
      <c r="B34" s="1" t="s">
        <v>49</v>
      </c>
      <c r="C34" s="1" t="s">
        <v>50</v>
      </c>
      <c r="D34" s="2" t="s">
        <v>96</v>
      </c>
      <c r="E34" s="2" t="s">
        <v>97</v>
      </c>
      <c r="F34" s="2" t="s">
        <v>98</v>
      </c>
      <c r="G34" s="2" t="s">
        <v>99</v>
      </c>
      <c r="H34" s="2" t="s">
        <v>100</v>
      </c>
      <c r="I34" s="2" t="s">
        <v>101</v>
      </c>
      <c r="J34" s="2" t="s">
        <v>102</v>
      </c>
      <c r="K34" s="2" t="s">
        <v>103</v>
      </c>
      <c r="L34" s="2" t="s">
        <v>104</v>
      </c>
      <c r="M34" s="2" t="s">
        <v>105</v>
      </c>
      <c r="N34" s="2" t="s">
        <v>106</v>
      </c>
      <c r="O34" s="2" t="s">
        <v>107</v>
      </c>
      <c r="P34" s="2" t="s">
        <v>108</v>
      </c>
      <c r="Q34" s="2" t="s">
        <v>152</v>
      </c>
      <c r="R34" s="2" t="s">
        <v>153</v>
      </c>
      <c r="S34" s="2" t="s">
        <v>154</v>
      </c>
      <c r="T34" s="2" t="s">
        <v>155</v>
      </c>
      <c r="U34" s="2" t="s">
        <v>156</v>
      </c>
      <c r="V34" s="2" t="s">
        <v>157</v>
      </c>
      <c r="W34" s="2" t="s">
        <v>189</v>
      </c>
      <c r="X34" s="2" t="s">
        <v>190</v>
      </c>
      <c r="Y34" s="2" t="s">
        <v>191</v>
      </c>
      <c r="Z34" s="2" t="s">
        <v>192</v>
      </c>
      <c r="AA34" s="2" t="s">
        <v>193</v>
      </c>
      <c r="AB34" s="2" t="s">
        <v>194</v>
      </c>
      <c r="AC34" s="2" t="s">
        <v>195</v>
      </c>
      <c r="AD34" s="2" t="s">
        <v>240</v>
      </c>
      <c r="AE34" s="2" t="s">
        <v>241</v>
      </c>
      <c r="AF34" s="2" t="s">
        <v>242</v>
      </c>
      <c r="AG34" s="2" t="s">
        <v>243</v>
      </c>
      <c r="AH34" s="2" t="s">
        <v>244</v>
      </c>
      <c r="AI34" s="2" t="s">
        <v>245</v>
      </c>
      <c r="AJ34" s="2" t="s">
        <v>246</v>
      </c>
      <c r="AK34" s="2" t="s">
        <v>247</v>
      </c>
      <c r="AL34" s="2" t="s">
        <v>248</v>
      </c>
      <c r="AM34" s="2" t="s">
        <v>249</v>
      </c>
      <c r="AN34" s="2" t="s">
        <v>250</v>
      </c>
      <c r="AO34" s="2" t="s">
        <v>51</v>
      </c>
      <c r="AP34" s="2" t="s">
        <v>110</v>
      </c>
    </row>
    <row r="35" spans="1:42" ht="14.25">
      <c r="A35" t="s">
        <v>0</v>
      </c>
      <c r="B35" t="s">
        <v>204</v>
      </c>
      <c r="C35" t="s">
        <v>205</v>
      </c>
      <c r="D35" t="s">
        <v>206</v>
      </c>
      <c r="E35" t="s">
        <v>10</v>
      </c>
      <c r="F35" t="s">
        <v>9</v>
      </c>
      <c r="G35" t="s">
        <v>58</v>
      </c>
      <c r="H35" t="s">
        <v>207</v>
      </c>
      <c r="I35" t="s">
        <v>207</v>
      </c>
      <c r="J35" t="s">
        <v>207</v>
      </c>
      <c r="K35" t="s">
        <v>160</v>
      </c>
      <c r="L35" t="s">
        <v>160</v>
      </c>
      <c r="M35" t="s">
        <v>170</v>
      </c>
      <c r="N35" t="s">
        <v>62</v>
      </c>
      <c r="O35" t="s">
        <v>63</v>
      </c>
      <c r="P35" t="s">
        <v>62</v>
      </c>
      <c r="Q35" t="s">
        <v>70</v>
      </c>
      <c r="R35" t="s">
        <v>170</v>
      </c>
      <c r="S35" t="s">
        <v>26</v>
      </c>
      <c r="T35" t="s">
        <v>160</v>
      </c>
      <c r="U35" t="s">
        <v>70</v>
      </c>
      <c r="V35" t="s">
        <v>64</v>
      </c>
      <c r="W35" t="s">
        <v>29</v>
      </c>
      <c r="X35" t="s">
        <v>21</v>
      </c>
      <c r="Y35" t="s">
        <v>208</v>
      </c>
      <c r="Z35" t="s">
        <v>209</v>
      </c>
      <c r="AA35" t="s">
        <v>63</v>
      </c>
      <c r="AB35" t="s">
        <v>74</v>
      </c>
      <c r="AC35" t="s">
        <v>29</v>
      </c>
      <c r="AD35" t="s">
        <v>26</v>
      </c>
      <c r="AE35" t="s">
        <v>169</v>
      </c>
      <c r="AF35" t="s">
        <v>31</v>
      </c>
      <c r="AG35" t="s">
        <v>210</v>
      </c>
      <c r="AH35" t="s">
        <v>28</v>
      </c>
      <c r="AI35" t="s">
        <v>16</v>
      </c>
      <c r="AJ35" t="s">
        <v>211</v>
      </c>
      <c r="AK35" t="s">
        <v>212</v>
      </c>
      <c r="AL35" t="s">
        <v>114</v>
      </c>
      <c r="AM35" t="s">
        <v>31</v>
      </c>
      <c r="AN35" t="s">
        <v>84</v>
      </c>
      <c r="AO35">
        <v>150</v>
      </c>
      <c r="AP35">
        <f>37*1005+AO35</f>
        <v>37335</v>
      </c>
    </row>
    <row r="36" spans="1:42" ht="14.25">
      <c r="A36" t="s">
        <v>12</v>
      </c>
      <c r="B36" t="s">
        <v>213</v>
      </c>
      <c r="C36" t="s">
        <v>214</v>
      </c>
      <c r="D36" t="s">
        <v>67</v>
      </c>
      <c r="E36" t="s">
        <v>167</v>
      </c>
      <c r="F36" t="s">
        <v>17</v>
      </c>
      <c r="G36" t="s">
        <v>17</v>
      </c>
      <c r="H36" t="s">
        <v>29</v>
      </c>
      <c r="I36" t="s">
        <v>209</v>
      </c>
      <c r="J36" t="s">
        <v>34</v>
      </c>
      <c r="K36" t="s">
        <v>215</v>
      </c>
      <c r="L36" t="s">
        <v>216</v>
      </c>
      <c r="M36" t="s">
        <v>77</v>
      </c>
      <c r="N36" t="s">
        <v>33</v>
      </c>
      <c r="O36" t="s">
        <v>39</v>
      </c>
      <c r="P36" t="s">
        <v>174</v>
      </c>
      <c r="Q36" t="s">
        <v>33</v>
      </c>
      <c r="R36" t="s">
        <v>113</v>
      </c>
      <c r="S36" t="s">
        <v>183</v>
      </c>
      <c r="T36" t="s">
        <v>122</v>
      </c>
      <c r="U36" t="s">
        <v>216</v>
      </c>
      <c r="V36" t="s">
        <v>41</v>
      </c>
      <c r="W36" t="s">
        <v>115</v>
      </c>
      <c r="X36" t="s">
        <v>175</v>
      </c>
      <c r="Y36" t="s">
        <v>149</v>
      </c>
      <c r="Z36" t="s">
        <v>176</v>
      </c>
      <c r="AA36" t="s">
        <v>144</v>
      </c>
      <c r="AB36" t="s">
        <v>89</v>
      </c>
      <c r="AC36" t="s">
        <v>135</v>
      </c>
      <c r="AD36" t="s">
        <v>137</v>
      </c>
      <c r="AE36" t="s">
        <v>217</v>
      </c>
      <c r="AF36" t="s">
        <v>120</v>
      </c>
      <c r="AG36" t="s">
        <v>218</v>
      </c>
      <c r="AO36">
        <v>0</v>
      </c>
      <c r="AP36">
        <f>30*1005+AO36</f>
        <v>30150</v>
      </c>
    </row>
    <row r="37" spans="1:42" ht="14.25">
      <c r="A37" t="s">
        <v>23</v>
      </c>
      <c r="B37" t="s">
        <v>219</v>
      </c>
      <c r="C37" t="s">
        <v>220</v>
      </c>
      <c r="D37" t="s">
        <v>32</v>
      </c>
      <c r="E37" t="s">
        <v>77</v>
      </c>
      <c r="F37" t="s">
        <v>221</v>
      </c>
      <c r="G37" t="s">
        <v>113</v>
      </c>
      <c r="H37" t="s">
        <v>222</v>
      </c>
      <c r="I37" t="s">
        <v>173</v>
      </c>
      <c r="J37" t="s">
        <v>223</v>
      </c>
      <c r="K37" t="s">
        <v>223</v>
      </c>
      <c r="L37" t="s">
        <v>40</v>
      </c>
      <c r="M37" t="s">
        <v>42</v>
      </c>
      <c r="N37" t="s">
        <v>42</v>
      </c>
      <c r="O37" t="s">
        <v>42</v>
      </c>
      <c r="P37" t="s">
        <v>42</v>
      </c>
      <c r="Q37" t="s">
        <v>47</v>
      </c>
      <c r="R37" t="s">
        <v>42</v>
      </c>
      <c r="S37" t="s">
        <v>40</v>
      </c>
      <c r="T37" t="s">
        <v>223</v>
      </c>
      <c r="U37" t="s">
        <v>80</v>
      </c>
      <c r="V37" t="s">
        <v>41</v>
      </c>
      <c r="W37" t="s">
        <v>43</v>
      </c>
      <c r="X37" t="s">
        <v>174</v>
      </c>
      <c r="Y37" t="s">
        <v>90</v>
      </c>
      <c r="Z37" t="s">
        <v>224</v>
      </c>
      <c r="AA37" t="s">
        <v>225</v>
      </c>
      <c r="AB37" t="s">
        <v>182</v>
      </c>
      <c r="AC37" t="s">
        <v>132</v>
      </c>
      <c r="AO37">
        <v>0</v>
      </c>
      <c r="AP37">
        <f>26*1005+AO37</f>
        <v>26130</v>
      </c>
    </row>
    <row r="39" spans="1:3" ht="15">
      <c r="A39" s="4" t="s">
        <v>237</v>
      </c>
      <c r="B39" s="4"/>
      <c r="C39" s="4"/>
    </row>
    <row r="40" spans="1:32" ht="14.25">
      <c r="A40" s="1" t="s">
        <v>48</v>
      </c>
      <c r="B40" s="1" t="s">
        <v>49</v>
      </c>
      <c r="C40" s="1" t="s">
        <v>50</v>
      </c>
      <c r="D40" s="2" t="s">
        <v>96</v>
      </c>
      <c r="E40" s="2" t="s">
        <v>97</v>
      </c>
      <c r="F40" s="2" t="s">
        <v>98</v>
      </c>
      <c r="G40" s="2" t="s">
        <v>99</v>
      </c>
      <c r="H40" s="2" t="s">
        <v>100</v>
      </c>
      <c r="I40" s="2" t="s">
        <v>101</v>
      </c>
      <c r="J40" s="2" t="s">
        <v>102</v>
      </c>
      <c r="K40" s="2" t="s">
        <v>103</v>
      </c>
      <c r="L40" s="2" t="s">
        <v>104</v>
      </c>
      <c r="M40" s="2" t="s">
        <v>105</v>
      </c>
      <c r="N40" s="2" t="s">
        <v>106</v>
      </c>
      <c r="O40" s="2" t="s">
        <v>107</v>
      </c>
      <c r="P40" s="2" t="s">
        <v>108</v>
      </c>
      <c r="Q40" s="2" t="s">
        <v>152</v>
      </c>
      <c r="R40" s="2" t="s">
        <v>153</v>
      </c>
      <c r="S40" s="2" t="s">
        <v>154</v>
      </c>
      <c r="T40" s="2" t="s">
        <v>155</v>
      </c>
      <c r="U40" s="2" t="s">
        <v>156</v>
      </c>
      <c r="V40" s="2" t="s">
        <v>157</v>
      </c>
      <c r="W40" s="2" t="s">
        <v>189</v>
      </c>
      <c r="X40" s="2" t="s">
        <v>190</v>
      </c>
      <c r="Y40" s="2" t="s">
        <v>191</v>
      </c>
      <c r="Z40" s="2" t="s">
        <v>192</v>
      </c>
      <c r="AA40" s="2" t="s">
        <v>193</v>
      </c>
      <c r="AB40" s="2" t="s">
        <v>194</v>
      </c>
      <c r="AC40" s="2" t="s">
        <v>195</v>
      </c>
      <c r="AD40" s="2" t="s">
        <v>240</v>
      </c>
      <c r="AE40" s="2" t="s">
        <v>51</v>
      </c>
      <c r="AF40" s="2" t="s">
        <v>110</v>
      </c>
    </row>
    <row r="41" spans="1:32" ht="14.25">
      <c r="A41" t="s">
        <v>0</v>
      </c>
      <c r="B41" t="s">
        <v>226</v>
      </c>
      <c r="C41" t="s">
        <v>227</v>
      </c>
      <c r="D41" t="s">
        <v>28</v>
      </c>
      <c r="E41" t="s">
        <v>228</v>
      </c>
      <c r="F41" t="s">
        <v>229</v>
      </c>
      <c r="G41" t="s">
        <v>230</v>
      </c>
      <c r="H41" t="s">
        <v>231</v>
      </c>
      <c r="I41" t="s">
        <v>232</v>
      </c>
      <c r="J41" t="s">
        <v>233</v>
      </c>
      <c r="K41" t="s">
        <v>234</v>
      </c>
      <c r="L41" t="s">
        <v>44</v>
      </c>
      <c r="M41" t="s">
        <v>140</v>
      </c>
      <c r="N41" t="s">
        <v>44</v>
      </c>
      <c r="O41" t="s">
        <v>117</v>
      </c>
      <c r="P41" t="s">
        <v>143</v>
      </c>
      <c r="Q41" t="s">
        <v>235</v>
      </c>
      <c r="R41" t="s">
        <v>137</v>
      </c>
      <c r="S41" t="s">
        <v>91</v>
      </c>
      <c r="T41" t="s">
        <v>130</v>
      </c>
      <c r="U41" t="s">
        <v>132</v>
      </c>
      <c r="V41" t="s">
        <v>31</v>
      </c>
      <c r="W41" t="s">
        <v>209</v>
      </c>
      <c r="X41" t="s">
        <v>236</v>
      </c>
      <c r="Y41" t="s">
        <v>210</v>
      </c>
      <c r="Z41" t="s">
        <v>236</v>
      </c>
      <c r="AA41" t="s">
        <v>81</v>
      </c>
      <c r="AB41" t="s">
        <v>211</v>
      </c>
      <c r="AC41" t="s">
        <v>210</v>
      </c>
      <c r="AD41" t="s">
        <v>167</v>
      </c>
      <c r="AE41">
        <v>725</v>
      </c>
      <c r="AF41">
        <f>27*1005+AE41</f>
        <v>27860</v>
      </c>
    </row>
    <row r="43" spans="1:3" ht="15">
      <c r="A43" s="4" t="s">
        <v>298</v>
      </c>
      <c r="B43" s="4"/>
      <c r="C43" s="4"/>
    </row>
    <row r="44" spans="1:69" ht="14.25">
      <c r="A44" s="1" t="s">
        <v>48</v>
      </c>
      <c r="B44" s="1" t="s">
        <v>49</v>
      </c>
      <c r="C44" s="1" t="s">
        <v>50</v>
      </c>
      <c r="D44" s="2" t="s">
        <v>96</v>
      </c>
      <c r="E44" s="2" t="s">
        <v>97</v>
      </c>
      <c r="F44" s="2" t="s">
        <v>98</v>
      </c>
      <c r="G44" s="2" t="s">
        <v>99</v>
      </c>
      <c r="H44" s="2" t="s">
        <v>100</v>
      </c>
      <c r="I44" s="2" t="s">
        <v>101</v>
      </c>
      <c r="J44" s="2" t="s">
        <v>102</v>
      </c>
      <c r="K44" s="2" t="s">
        <v>103</v>
      </c>
      <c r="L44" s="2" t="s">
        <v>104</v>
      </c>
      <c r="M44" s="2" t="s">
        <v>105</v>
      </c>
      <c r="N44" s="2" t="s">
        <v>106</v>
      </c>
      <c r="O44" s="2" t="s">
        <v>107</v>
      </c>
      <c r="P44" s="2" t="s">
        <v>108</v>
      </c>
      <c r="Q44" s="2" t="s">
        <v>152</v>
      </c>
      <c r="R44" s="2" t="s">
        <v>153</v>
      </c>
      <c r="S44" s="2" t="s">
        <v>154</v>
      </c>
      <c r="T44" s="2" t="s">
        <v>155</v>
      </c>
      <c r="U44" s="2" t="s">
        <v>156</v>
      </c>
      <c r="V44" s="2" t="s">
        <v>157</v>
      </c>
      <c r="W44" s="2" t="s">
        <v>189</v>
      </c>
      <c r="X44" s="2" t="s">
        <v>190</v>
      </c>
      <c r="Y44" s="2" t="s">
        <v>191</v>
      </c>
      <c r="Z44" s="2" t="s">
        <v>192</v>
      </c>
      <c r="AA44" s="2" t="s">
        <v>193</v>
      </c>
      <c r="AB44" s="2" t="s">
        <v>194</v>
      </c>
      <c r="AC44" s="2" t="s">
        <v>195</v>
      </c>
      <c r="AD44" s="2" t="s">
        <v>240</v>
      </c>
      <c r="AE44" s="2" t="s">
        <v>241</v>
      </c>
      <c r="AF44" s="2" t="s">
        <v>242</v>
      </c>
      <c r="AG44" s="2" t="s">
        <v>243</v>
      </c>
      <c r="AH44" s="2" t="s">
        <v>244</v>
      </c>
      <c r="AI44" s="2" t="s">
        <v>245</v>
      </c>
      <c r="AJ44" s="2" t="s">
        <v>246</v>
      </c>
      <c r="AK44" s="2" t="s">
        <v>247</v>
      </c>
      <c r="AL44" s="2" t="s">
        <v>248</v>
      </c>
      <c r="AM44" s="2" t="s">
        <v>249</v>
      </c>
      <c r="AN44" s="2" t="s">
        <v>250</v>
      </c>
      <c r="AO44" s="2" t="s">
        <v>323</v>
      </c>
      <c r="AP44" s="2" t="s">
        <v>324</v>
      </c>
      <c r="AQ44" s="2" t="s">
        <v>325</v>
      </c>
      <c r="AR44" s="2" t="s">
        <v>326</v>
      </c>
      <c r="AS44" s="2" t="s">
        <v>327</v>
      </c>
      <c r="AT44" s="2" t="s">
        <v>328</v>
      </c>
      <c r="AU44" s="2" t="s">
        <v>329</v>
      </c>
      <c r="AV44" s="2" t="s">
        <v>330</v>
      </c>
      <c r="AW44" s="2" t="s">
        <v>331</v>
      </c>
      <c r="AX44" s="2" t="s">
        <v>332</v>
      </c>
      <c r="AY44" s="2" t="s">
        <v>333</v>
      </c>
      <c r="AZ44" s="2" t="s">
        <v>334</v>
      </c>
      <c r="BA44" s="2" t="s">
        <v>335</v>
      </c>
      <c r="BB44" s="2" t="s">
        <v>336</v>
      </c>
      <c r="BC44" s="2" t="s">
        <v>337</v>
      </c>
      <c r="BD44" s="2" t="s">
        <v>338</v>
      </c>
      <c r="BE44" s="2" t="s">
        <v>339</v>
      </c>
      <c r="BF44" s="2" t="s">
        <v>340</v>
      </c>
      <c r="BG44" s="2" t="s">
        <v>341</v>
      </c>
      <c r="BH44" s="2" t="s">
        <v>342</v>
      </c>
      <c r="BI44" s="2" t="s">
        <v>343</v>
      </c>
      <c r="BJ44" s="2" t="s">
        <v>344</v>
      </c>
      <c r="BK44" s="2" t="s">
        <v>345</v>
      </c>
      <c r="BL44" s="2" t="s">
        <v>346</v>
      </c>
      <c r="BM44" s="2" t="s">
        <v>347</v>
      </c>
      <c r="BN44" s="2" t="s">
        <v>348</v>
      </c>
      <c r="BO44" s="2" t="s">
        <v>349</v>
      </c>
      <c r="BP44" s="2" t="s">
        <v>51</v>
      </c>
      <c r="BQ44" s="2" t="s">
        <v>110</v>
      </c>
    </row>
    <row r="45" spans="1:69" ht="14.25">
      <c r="A45" t="s">
        <v>0</v>
      </c>
      <c r="B45" t="s">
        <v>299</v>
      </c>
      <c r="C45" t="s">
        <v>300</v>
      </c>
      <c r="D45" t="s">
        <v>174</v>
      </c>
      <c r="E45" t="s">
        <v>80</v>
      </c>
      <c r="F45" t="s">
        <v>80</v>
      </c>
      <c r="G45" t="s">
        <v>223</v>
      </c>
      <c r="H45" t="s">
        <v>80</v>
      </c>
      <c r="I45" t="s">
        <v>40</v>
      </c>
      <c r="J45" t="s">
        <v>45</v>
      </c>
      <c r="K45" t="s">
        <v>80</v>
      </c>
      <c r="L45" t="s">
        <v>114</v>
      </c>
      <c r="M45" t="s">
        <v>223</v>
      </c>
      <c r="N45" t="s">
        <v>185</v>
      </c>
      <c r="O45" t="s">
        <v>198</v>
      </c>
      <c r="P45" t="s">
        <v>35</v>
      </c>
      <c r="Q45" t="s">
        <v>78</v>
      </c>
      <c r="R45" t="s">
        <v>77</v>
      </c>
      <c r="S45" t="s">
        <v>77</v>
      </c>
      <c r="T45" t="s">
        <v>228</v>
      </c>
      <c r="U45" t="s">
        <v>18</v>
      </c>
      <c r="V45" t="s">
        <v>301</v>
      </c>
      <c r="W45" t="s">
        <v>301</v>
      </c>
      <c r="X45" t="s">
        <v>20</v>
      </c>
      <c r="Y45" t="s">
        <v>20</v>
      </c>
      <c r="Z45" t="s">
        <v>209</v>
      </c>
      <c r="AA45" t="s">
        <v>35</v>
      </c>
      <c r="AB45" t="s">
        <v>236</v>
      </c>
      <c r="AC45" t="s">
        <v>79</v>
      </c>
      <c r="AD45" t="s">
        <v>222</v>
      </c>
      <c r="AE45" t="s">
        <v>47</v>
      </c>
      <c r="AF45" t="s">
        <v>222</v>
      </c>
      <c r="AG45" t="s">
        <v>79</v>
      </c>
      <c r="AH45" t="s">
        <v>184</v>
      </c>
      <c r="AI45" t="s">
        <v>40</v>
      </c>
      <c r="AJ45" t="s">
        <v>81</v>
      </c>
      <c r="AK45" t="s">
        <v>81</v>
      </c>
      <c r="AL45" t="s">
        <v>302</v>
      </c>
      <c r="AM45" t="s">
        <v>114</v>
      </c>
      <c r="AN45" t="s">
        <v>113</v>
      </c>
      <c r="AO45" t="s">
        <v>113</v>
      </c>
      <c r="AP45" t="s">
        <v>40</v>
      </c>
      <c r="AQ45" t="s">
        <v>40</v>
      </c>
      <c r="AR45" t="s">
        <v>223</v>
      </c>
      <c r="AS45" t="s">
        <v>173</v>
      </c>
      <c r="AT45" t="s">
        <v>173</v>
      </c>
      <c r="AU45" t="s">
        <v>47</v>
      </c>
      <c r="AV45" t="s">
        <v>129</v>
      </c>
      <c r="AW45" t="s">
        <v>41</v>
      </c>
      <c r="AX45" t="s">
        <v>46</v>
      </c>
      <c r="AY45" t="s">
        <v>175</v>
      </c>
      <c r="AZ45" t="s">
        <v>79</v>
      </c>
      <c r="BA45" t="s">
        <v>302</v>
      </c>
      <c r="BB45" t="s">
        <v>44</v>
      </c>
      <c r="BC45" t="s">
        <v>302</v>
      </c>
      <c r="BD45" t="s">
        <v>88</v>
      </c>
      <c r="BE45" t="s">
        <v>182</v>
      </c>
      <c r="BF45" t="s">
        <v>129</v>
      </c>
      <c r="BG45" t="s">
        <v>131</v>
      </c>
      <c r="BH45" t="s">
        <v>145</v>
      </c>
      <c r="BI45" t="s">
        <v>132</v>
      </c>
      <c r="BJ45" t="s">
        <v>132</v>
      </c>
      <c r="BK45" t="s">
        <v>301</v>
      </c>
      <c r="BL45" t="s">
        <v>301</v>
      </c>
      <c r="BM45" t="s">
        <v>81</v>
      </c>
      <c r="BN45" t="s">
        <v>178</v>
      </c>
      <c r="BO45" t="s">
        <v>208</v>
      </c>
      <c r="BP45">
        <v>150</v>
      </c>
      <c r="BQ45">
        <f>64*1005+BP45</f>
        <v>64470</v>
      </c>
    </row>
    <row r="46" spans="1:69" ht="14.25">
      <c r="A46" t="s">
        <v>12</v>
      </c>
      <c r="B46" t="s">
        <v>303</v>
      </c>
      <c r="C46" t="s">
        <v>304</v>
      </c>
      <c r="D46" t="s">
        <v>199</v>
      </c>
      <c r="E46" t="s">
        <v>173</v>
      </c>
      <c r="F46" t="s">
        <v>173</v>
      </c>
      <c r="G46" t="s">
        <v>81</v>
      </c>
      <c r="H46" t="s">
        <v>80</v>
      </c>
      <c r="I46" t="s">
        <v>80</v>
      </c>
      <c r="J46" t="s">
        <v>116</v>
      </c>
      <c r="K46" t="s">
        <v>40</v>
      </c>
      <c r="L46" t="s">
        <v>114</v>
      </c>
      <c r="M46" t="s">
        <v>223</v>
      </c>
      <c r="N46" t="s">
        <v>173</v>
      </c>
      <c r="O46" t="s">
        <v>199</v>
      </c>
      <c r="P46" t="s">
        <v>175</v>
      </c>
      <c r="Q46" t="s">
        <v>228</v>
      </c>
      <c r="R46" t="s">
        <v>126</v>
      </c>
      <c r="S46" t="s">
        <v>126</v>
      </c>
      <c r="T46" t="s">
        <v>305</v>
      </c>
      <c r="U46" t="s">
        <v>118</v>
      </c>
      <c r="V46" t="s">
        <v>184</v>
      </c>
      <c r="W46" t="s">
        <v>124</v>
      </c>
      <c r="X46" t="s">
        <v>185</v>
      </c>
      <c r="Y46" t="s">
        <v>186</v>
      </c>
      <c r="Z46" t="s">
        <v>130</v>
      </c>
      <c r="AA46" t="s">
        <v>141</v>
      </c>
      <c r="AB46" t="s">
        <v>145</v>
      </c>
      <c r="AC46" t="s">
        <v>185</v>
      </c>
      <c r="AD46" t="s">
        <v>132</v>
      </c>
      <c r="AE46" t="s">
        <v>89</v>
      </c>
      <c r="AF46" t="s">
        <v>218</v>
      </c>
      <c r="AG46" t="s">
        <v>89</v>
      </c>
      <c r="AH46" t="s">
        <v>306</v>
      </c>
      <c r="AI46" t="s">
        <v>307</v>
      </c>
      <c r="AJ46" t="s">
        <v>144</v>
      </c>
      <c r="AK46" t="s">
        <v>217</v>
      </c>
      <c r="AL46" t="s">
        <v>308</v>
      </c>
      <c r="AM46" t="s">
        <v>124</v>
      </c>
      <c r="AN46" t="s">
        <v>177</v>
      </c>
      <c r="AO46" t="s">
        <v>309</v>
      </c>
      <c r="AP46" t="s">
        <v>146</v>
      </c>
      <c r="AQ46" t="s">
        <v>147</v>
      </c>
      <c r="AR46" t="s">
        <v>150</v>
      </c>
      <c r="AS46" t="s">
        <v>310</v>
      </c>
      <c r="AT46" t="s">
        <v>311</v>
      </c>
      <c r="AU46" t="s">
        <v>312</v>
      </c>
      <c r="AV46" t="s">
        <v>313</v>
      </c>
      <c r="AW46" t="s">
        <v>314</v>
      </c>
      <c r="AX46" t="s">
        <v>315</v>
      </c>
      <c r="AY46" t="s">
        <v>316</v>
      </c>
      <c r="AZ46" t="s">
        <v>317</v>
      </c>
      <c r="BA46" t="s">
        <v>318</v>
      </c>
      <c r="BB46" t="s">
        <v>319</v>
      </c>
      <c r="BC46" t="s">
        <v>320</v>
      </c>
      <c r="BD46" t="s">
        <v>321</v>
      </c>
      <c r="BE46" t="s">
        <v>322</v>
      </c>
      <c r="BF46" t="s">
        <v>88</v>
      </c>
      <c r="BP46">
        <v>25</v>
      </c>
      <c r="BQ46">
        <f>55*1005+BP46</f>
        <v>55300</v>
      </c>
    </row>
  </sheetData>
  <sheetProtection/>
  <mergeCells count="8">
    <mergeCell ref="A39:C39"/>
    <mergeCell ref="A43:C43"/>
    <mergeCell ref="A1:C1"/>
    <mergeCell ref="A8:C8"/>
    <mergeCell ref="A16:C16"/>
    <mergeCell ref="A22:C22"/>
    <mergeCell ref="A29:C29"/>
    <mergeCell ref="A33:C3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6">
      <selection activeCell="G10" sqref="G10"/>
    </sheetView>
  </sheetViews>
  <sheetFormatPr defaultColWidth="9.140625" defaultRowHeight="15"/>
  <cols>
    <col min="3" max="3" width="18.28125" style="0" bestFit="1" customWidth="1"/>
  </cols>
  <sheetData>
    <row r="1" spans="1:4" ht="15">
      <c r="A1" s="4" t="s">
        <v>267</v>
      </c>
      <c r="B1" s="4"/>
      <c r="C1" s="4"/>
      <c r="D1" s="4"/>
    </row>
    <row r="2" spans="1:4" ht="14.25">
      <c r="A2" s="2" t="s">
        <v>48</v>
      </c>
      <c r="B2" s="2" t="s">
        <v>49</v>
      </c>
      <c r="C2" s="2" t="s">
        <v>50</v>
      </c>
      <c r="D2" s="2" t="s">
        <v>266</v>
      </c>
    </row>
    <row r="3" spans="1:4" ht="14.25">
      <c r="A3" t="s">
        <v>0</v>
      </c>
      <c r="B3" t="s">
        <v>251</v>
      </c>
      <c r="C3" t="s">
        <v>252</v>
      </c>
      <c r="D3" t="s">
        <v>253</v>
      </c>
    </row>
    <row r="4" spans="1:4" ht="14.25">
      <c r="A4" t="s">
        <v>12</v>
      </c>
      <c r="B4" t="s">
        <v>254</v>
      </c>
      <c r="C4" t="s">
        <v>255</v>
      </c>
      <c r="D4" t="s">
        <v>256</v>
      </c>
    </row>
    <row r="5" spans="1:4" ht="14.25">
      <c r="A5" t="s">
        <v>23</v>
      </c>
      <c r="B5" t="s">
        <v>257</v>
      </c>
      <c r="C5" t="s">
        <v>258</v>
      </c>
      <c r="D5" t="s">
        <v>259</v>
      </c>
    </row>
    <row r="7" spans="1:4" ht="15">
      <c r="A7" s="4" t="s">
        <v>268</v>
      </c>
      <c r="B7" s="4"/>
      <c r="C7" s="4"/>
      <c r="D7" s="4"/>
    </row>
    <row r="8" spans="1:4" ht="14.25">
      <c r="A8" s="2" t="s">
        <v>48</v>
      </c>
      <c r="B8" s="2" t="s">
        <v>49</v>
      </c>
      <c r="C8" s="2" t="s">
        <v>50</v>
      </c>
      <c r="D8" s="2" t="s">
        <v>266</v>
      </c>
    </row>
    <row r="9" spans="1:4" ht="14.25">
      <c r="A9" t="s">
        <v>0</v>
      </c>
      <c r="B9" t="s">
        <v>260</v>
      </c>
      <c r="C9" t="s">
        <v>261</v>
      </c>
      <c r="D9" t="s">
        <v>262</v>
      </c>
    </row>
    <row r="10" spans="1:4" ht="14.25">
      <c r="A10" t="s">
        <v>12</v>
      </c>
      <c r="B10" t="s">
        <v>263</v>
      </c>
      <c r="C10" t="s">
        <v>264</v>
      </c>
      <c r="D10" t="s">
        <v>265</v>
      </c>
    </row>
    <row r="12" spans="1:4" ht="15">
      <c r="A12" s="4" t="s">
        <v>297</v>
      </c>
      <c r="B12" s="4"/>
      <c r="C12" s="4"/>
      <c r="D12" s="4"/>
    </row>
    <row r="13" spans="1:4" ht="14.25">
      <c r="A13" s="2" t="s">
        <v>48</v>
      </c>
      <c r="B13" s="2" t="s">
        <v>49</v>
      </c>
      <c r="C13" s="2" t="s">
        <v>50</v>
      </c>
      <c r="D13" s="2" t="s">
        <v>266</v>
      </c>
    </row>
    <row r="14" spans="1:4" ht="14.25">
      <c r="A14" t="s">
        <v>0</v>
      </c>
      <c r="B14" t="s">
        <v>269</v>
      </c>
      <c r="C14" t="s">
        <v>270</v>
      </c>
      <c r="D14" t="s">
        <v>271</v>
      </c>
    </row>
    <row r="15" spans="1:4" ht="14.25">
      <c r="A15" t="s">
        <v>12</v>
      </c>
      <c r="B15" t="s">
        <v>272</v>
      </c>
      <c r="C15" t="s">
        <v>273</v>
      </c>
      <c r="D15" t="s">
        <v>274</v>
      </c>
    </row>
    <row r="16" spans="1:4" ht="14.25">
      <c r="A16" t="s">
        <v>23</v>
      </c>
      <c r="B16" t="s">
        <v>260</v>
      </c>
      <c r="C16" t="s">
        <v>261</v>
      </c>
      <c r="D16" t="s">
        <v>262</v>
      </c>
    </row>
    <row r="17" spans="1:4" ht="14.25">
      <c r="A17" t="s">
        <v>36</v>
      </c>
      <c r="B17" t="s">
        <v>275</v>
      </c>
      <c r="C17" t="s">
        <v>276</v>
      </c>
      <c r="D17" t="s">
        <v>277</v>
      </c>
    </row>
    <row r="18" spans="1:4" ht="14.25">
      <c r="A18" t="s">
        <v>85</v>
      </c>
      <c r="B18" t="s">
        <v>278</v>
      </c>
      <c r="C18" t="s">
        <v>279</v>
      </c>
      <c r="D18" t="s">
        <v>280</v>
      </c>
    </row>
    <row r="19" spans="1:4" ht="14.25">
      <c r="A19" t="s">
        <v>281</v>
      </c>
      <c r="B19" t="s">
        <v>263</v>
      </c>
      <c r="C19" t="s">
        <v>264</v>
      </c>
      <c r="D19" t="s">
        <v>265</v>
      </c>
    </row>
    <row r="20" spans="1:4" ht="14.25">
      <c r="A20" t="s">
        <v>282</v>
      </c>
      <c r="B20" t="s">
        <v>283</v>
      </c>
      <c r="C20" t="s">
        <v>284</v>
      </c>
      <c r="D20" t="s">
        <v>285</v>
      </c>
    </row>
    <row r="21" spans="1:4" ht="14.25">
      <c r="A21" t="s">
        <v>286</v>
      </c>
      <c r="B21" t="s">
        <v>287</v>
      </c>
      <c r="C21" t="s">
        <v>288</v>
      </c>
      <c r="D21" t="s">
        <v>289</v>
      </c>
    </row>
    <row r="22" spans="1:4" ht="14.25">
      <c r="A22" t="s">
        <v>290</v>
      </c>
      <c r="B22" t="s">
        <v>291</v>
      </c>
      <c r="C22" t="s">
        <v>292</v>
      </c>
      <c r="D22" t="s">
        <v>293</v>
      </c>
    </row>
    <row r="23" spans="1:4" ht="14.25">
      <c r="A23" t="s">
        <v>294</v>
      </c>
      <c r="B23" t="s">
        <v>251</v>
      </c>
      <c r="C23" t="s">
        <v>252</v>
      </c>
      <c r="D23" t="s">
        <v>253</v>
      </c>
    </row>
    <row r="24" spans="1:4" ht="14.25">
      <c r="A24" t="s">
        <v>295</v>
      </c>
      <c r="B24" t="s">
        <v>254</v>
      </c>
      <c r="C24" t="s">
        <v>255</v>
      </c>
      <c r="D24" t="s">
        <v>256</v>
      </c>
    </row>
    <row r="25" spans="1:4" ht="14.25">
      <c r="A25" t="s">
        <v>296</v>
      </c>
      <c r="B25" t="s">
        <v>257</v>
      </c>
      <c r="C25" t="s">
        <v>258</v>
      </c>
      <c r="D25" t="s">
        <v>259</v>
      </c>
    </row>
  </sheetData>
  <sheetProtection/>
  <mergeCells count="3">
    <mergeCell ref="A1:D1"/>
    <mergeCell ref="A7:D7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 Szabolcs</dc:creator>
  <cp:keywords/>
  <dc:description/>
  <cp:lastModifiedBy>Windows-felhasználó</cp:lastModifiedBy>
  <dcterms:created xsi:type="dcterms:W3CDTF">2023-05-13T12:18:01Z</dcterms:created>
  <dcterms:modified xsi:type="dcterms:W3CDTF">2023-05-14T11:36:35Z</dcterms:modified>
  <cp:category/>
  <cp:version/>
  <cp:contentType/>
  <cp:contentStatus/>
</cp:coreProperties>
</file>