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<sst xmlns="http://schemas.openxmlformats.org/spreadsheetml/2006/main" count="1124" uniqueCount="314">
  <si>
    <t>3.015 km</t>
  </si>
  <si>
    <t>5.025 km</t>
  </si>
  <si>
    <t>6.03 km</t>
  </si>
  <si>
    <t>7.035 km</t>
  </si>
  <si>
    <t>9.045 km</t>
  </si>
  <si>
    <t>10.05 km</t>
  </si>
  <si>
    <t>11.055 km</t>
  </si>
  <si>
    <t>1</t>
  </si>
  <si>
    <t>105</t>
  </si>
  <si>
    <t>Deli Tünde</t>
  </si>
  <si>
    <t>0:05:20</t>
  </si>
  <si>
    <t>0:05:32</t>
  </si>
  <si>
    <t>0:05:39</t>
  </si>
  <si>
    <t>0:05:43</t>
  </si>
  <si>
    <t>0:05:53</t>
  </si>
  <si>
    <t>0:06:23</t>
  </si>
  <si>
    <t>0:06:17</t>
  </si>
  <si>
    <t>0:06:06</t>
  </si>
  <si>
    <t>0:06:10</t>
  </si>
  <si>
    <t>0:05:59</t>
  </si>
  <si>
    <t>0:06:58</t>
  </si>
  <si>
    <t>2</t>
  </si>
  <si>
    <t>106</t>
  </si>
  <si>
    <t>Rajnai Bernadett</t>
  </si>
  <si>
    <t>0:05:23</t>
  </si>
  <si>
    <t>0:05:29</t>
  </si>
  <si>
    <t>0:05:40</t>
  </si>
  <si>
    <t>0:05:42</t>
  </si>
  <si>
    <t>0:05:49</t>
  </si>
  <si>
    <t>0:05:33</t>
  </si>
  <si>
    <t>0:05:28</t>
  </si>
  <si>
    <t>0:05:31</t>
  </si>
  <si>
    <t>0:05:36</t>
  </si>
  <si>
    <t>0:05:35</t>
  </si>
  <si>
    <t/>
  </si>
  <si>
    <t>12.06 km</t>
  </si>
  <si>
    <t>13.065 km</t>
  </si>
  <si>
    <t>14.07 km</t>
  </si>
  <si>
    <t>101</t>
  </si>
  <si>
    <t>Kozma Roland</t>
  </si>
  <si>
    <t>0:03:31</t>
  </si>
  <si>
    <t>0:03:56</t>
  </si>
  <si>
    <t>0:04:02</t>
  </si>
  <si>
    <t>0:04:08</t>
  </si>
  <si>
    <t>0:04:07</t>
  </si>
  <si>
    <t>0:04:05</t>
  </si>
  <si>
    <t>107</t>
  </si>
  <si>
    <t>Görbe József</t>
  </si>
  <si>
    <t>0:04:06</t>
  </si>
  <si>
    <t>0:04:18</t>
  </si>
  <si>
    <t>0:04:25</t>
  </si>
  <si>
    <t>0:04:26</t>
  </si>
  <si>
    <t>0:04:28</t>
  </si>
  <si>
    <t>0:04:27</t>
  </si>
  <si>
    <t>0:04:30</t>
  </si>
  <si>
    <t>0:04:32</t>
  </si>
  <si>
    <t>0:04:36</t>
  </si>
  <si>
    <t>0:04:34</t>
  </si>
  <si>
    <t>3</t>
  </si>
  <si>
    <t>104</t>
  </si>
  <si>
    <t>Gergely Tamás</t>
  </si>
  <si>
    <t>0:04:41</t>
  </si>
  <si>
    <t>0:04:45</t>
  </si>
  <si>
    <t>0:04:44</t>
  </si>
  <si>
    <t>0:04:47</t>
  </si>
  <si>
    <t>0:04:48</t>
  </si>
  <si>
    <t>0:04:49</t>
  </si>
  <si>
    <t>0:04:57</t>
  </si>
  <si>
    <t>0:04:58</t>
  </si>
  <si>
    <t>0:04:53</t>
  </si>
  <si>
    <t>4</t>
  </si>
  <si>
    <t>100</t>
  </si>
  <si>
    <t>Tóth György</t>
  </si>
  <si>
    <t>0:06:01</t>
  </si>
  <si>
    <t>0:06:40</t>
  </si>
  <si>
    <t>0:06:41</t>
  </si>
  <si>
    <t>0:06:54</t>
  </si>
  <si>
    <t>0:06:51</t>
  </si>
  <si>
    <t>0:06:57</t>
  </si>
  <si>
    <t>0:07:07</t>
  </si>
  <si>
    <t>15.075 km</t>
  </si>
  <si>
    <t>17.085 km</t>
  </si>
  <si>
    <t>18.09 km</t>
  </si>
  <si>
    <t>19.095 km</t>
  </si>
  <si>
    <t>20.1 km</t>
  </si>
  <si>
    <t>21.105 km</t>
  </si>
  <si>
    <t>22.11 km</t>
  </si>
  <si>
    <t>253</t>
  </si>
  <si>
    <t>Tóth Enikő</t>
  </si>
  <si>
    <t>0:05:01</t>
  </si>
  <si>
    <t>0:05:07</t>
  </si>
  <si>
    <t>0:05:14</t>
  </si>
  <si>
    <t>0:05:19</t>
  </si>
  <si>
    <t>0:05:22</t>
  </si>
  <si>
    <t>0:05:26</t>
  </si>
  <si>
    <t>0:05:13</t>
  </si>
  <si>
    <t>0:05:21</t>
  </si>
  <si>
    <t>0:05:18</t>
  </si>
  <si>
    <t>0:05:27</t>
  </si>
  <si>
    <t>261</t>
  </si>
  <si>
    <t>Kamenárné Virág Ibolya</t>
  </si>
  <si>
    <t>0:05:41</t>
  </si>
  <si>
    <t>0:05:50</t>
  </si>
  <si>
    <t>0:05:34</t>
  </si>
  <si>
    <t>0:05:37</t>
  </si>
  <si>
    <t>0:05:47</t>
  </si>
  <si>
    <t>0:05:52</t>
  </si>
  <si>
    <t>0:05:54</t>
  </si>
  <si>
    <t>0:06:55</t>
  </si>
  <si>
    <t>0:06:24</t>
  </si>
  <si>
    <t>0:06:03</t>
  </si>
  <si>
    <t>0:07:01</t>
  </si>
  <si>
    <t>255</t>
  </si>
  <si>
    <t>Dollákné Drabant Zsuzsanna</t>
  </si>
  <si>
    <t>0:05:56</t>
  </si>
  <si>
    <t>0:05:55</t>
  </si>
  <si>
    <t>0:06:02</t>
  </si>
  <si>
    <t>0:06:07</t>
  </si>
  <si>
    <t>0:06:09</t>
  </si>
  <si>
    <t>0:06:08</t>
  </si>
  <si>
    <t>0:06:12</t>
  </si>
  <si>
    <t>0:06:15</t>
  </si>
  <si>
    <t>257</t>
  </si>
  <si>
    <t>Barátfalvi Ágnes</t>
  </si>
  <si>
    <t>0:05:58</t>
  </si>
  <si>
    <t>0:06:00</t>
  </si>
  <si>
    <t>0:06:13</t>
  </si>
  <si>
    <t>0:06:43</t>
  </si>
  <si>
    <t>23.115 km</t>
  </si>
  <si>
    <t>24.12 km</t>
  </si>
  <si>
    <t>258</t>
  </si>
  <si>
    <t>Tonté Tamás</t>
  </si>
  <si>
    <t>0:04:42</t>
  </si>
  <si>
    <t>0:04:54</t>
  </si>
  <si>
    <t>0:04:59</t>
  </si>
  <si>
    <t>0:05:02</t>
  </si>
  <si>
    <t>0:05:00</t>
  </si>
  <si>
    <t>0:05:03</t>
  </si>
  <si>
    <t>0:04:56</t>
  </si>
  <si>
    <t>0:05:15</t>
  </si>
  <si>
    <t>0:05:04</t>
  </si>
  <si>
    <t>0:04:50</t>
  </si>
  <si>
    <t>252</t>
  </si>
  <si>
    <t>Mácsai Károly</t>
  </si>
  <si>
    <t>0:04:51</t>
  </si>
  <si>
    <t>0:04:55</t>
  </si>
  <si>
    <t>0:05:05</t>
  </si>
  <si>
    <t>0:05:06</t>
  </si>
  <si>
    <t>0:05:10</t>
  </si>
  <si>
    <t>0:05:11</t>
  </si>
  <si>
    <t>0:05:16</t>
  </si>
  <si>
    <t>260</t>
  </si>
  <si>
    <t>Gémes Tibor</t>
  </si>
  <si>
    <t>0:05:45</t>
  </si>
  <si>
    <t>254</t>
  </si>
  <si>
    <t>Farkas Zsolt</t>
  </si>
  <si>
    <t>0:05:51</t>
  </si>
  <si>
    <t>0:06:42</t>
  </si>
  <si>
    <t>0:05:46</t>
  </si>
  <si>
    <t>0:06:05</t>
  </si>
  <si>
    <t>0:06:14</t>
  </si>
  <si>
    <t>25.125 km</t>
  </si>
  <si>
    <t>26.13 km</t>
  </si>
  <si>
    <t>27.135 km</t>
  </si>
  <si>
    <t>28.14 km</t>
  </si>
  <si>
    <t>29.145 km</t>
  </si>
  <si>
    <t>30.15 km</t>
  </si>
  <si>
    <t>31.155 km</t>
  </si>
  <si>
    <t>33.165 km</t>
  </si>
  <si>
    <t>34.17 km</t>
  </si>
  <si>
    <t>35.175 km</t>
  </si>
  <si>
    <t>36.18 km</t>
  </si>
  <si>
    <t>37.185 km</t>
  </si>
  <si>
    <t>38.19 km</t>
  </si>
  <si>
    <t>39.195 km</t>
  </si>
  <si>
    <t>302</t>
  </si>
  <si>
    <t>Szomju Zsolt</t>
  </si>
  <si>
    <t>0:03:45</t>
  </si>
  <si>
    <t>0:04:01</t>
  </si>
  <si>
    <t>0:04:03</t>
  </si>
  <si>
    <t>0:04:04</t>
  </si>
  <si>
    <t>0:04:11</t>
  </si>
  <si>
    <t>0:04:09</t>
  </si>
  <si>
    <t>0:04:10</t>
  </si>
  <si>
    <t>0:04:15</t>
  </si>
  <si>
    <t>0:04:12</t>
  </si>
  <si>
    <t>0:04:13</t>
  </si>
  <si>
    <t>0:04:17</t>
  </si>
  <si>
    <t>0:04:19</t>
  </si>
  <si>
    <t>0:04:22</t>
  </si>
  <si>
    <t>0:04:29</t>
  </si>
  <si>
    <t>0:07:19</t>
  </si>
  <si>
    <t>0:04:39</t>
  </si>
  <si>
    <t>40.2 km</t>
  </si>
  <si>
    <t>41.205 km</t>
  </si>
  <si>
    <t>42.21 km</t>
  </si>
  <si>
    <t>43.215 km</t>
  </si>
  <si>
    <t>44.22 km</t>
  </si>
  <si>
    <t>45.225 km</t>
  </si>
  <si>
    <t>46.23 km</t>
  </si>
  <si>
    <t>47.235 km</t>
  </si>
  <si>
    <t>48.24 km</t>
  </si>
  <si>
    <t>49.245 km</t>
  </si>
  <si>
    <t>50.25 km</t>
  </si>
  <si>
    <t>51.255 km</t>
  </si>
  <si>
    <t>52.26 km</t>
  </si>
  <si>
    <t>53.265 km</t>
  </si>
  <si>
    <t>54.27 km</t>
  </si>
  <si>
    <t>603</t>
  </si>
  <si>
    <t>Vágóné Türei Márta</t>
  </si>
  <si>
    <t>0:06:11</t>
  </si>
  <si>
    <t>0:06:16</t>
  </si>
  <si>
    <t>0:06:18</t>
  </si>
  <si>
    <t>0:06:34</t>
  </si>
  <si>
    <t>0:06:21</t>
  </si>
  <si>
    <t>0:06:22</t>
  </si>
  <si>
    <t>0:06:19</t>
  </si>
  <si>
    <t>0:06:32</t>
  </si>
  <si>
    <t>0:07:22</t>
  </si>
  <si>
    <t>0:06:33</t>
  </si>
  <si>
    <t>0:06:50</t>
  </si>
  <si>
    <t>0:07:04</t>
  </si>
  <si>
    <t>0:07:30</t>
  </si>
  <si>
    <t>0:08:25</t>
  </si>
  <si>
    <t>0:07:34</t>
  </si>
  <si>
    <t>0:06:53</t>
  </si>
  <si>
    <t>0:07:58</t>
  </si>
  <si>
    <t>0:06:45</t>
  </si>
  <si>
    <t>0:06:52</t>
  </si>
  <si>
    <t>0:07:27</t>
  </si>
  <si>
    <t>0:07:05</t>
  </si>
  <si>
    <t>0:06:38</t>
  </si>
  <si>
    <t>55.275 km</t>
  </si>
  <si>
    <t>56.28 km</t>
  </si>
  <si>
    <t>57.285 km</t>
  </si>
  <si>
    <t>58.29 km</t>
  </si>
  <si>
    <t>59.295 km</t>
  </si>
  <si>
    <t>60.3 km</t>
  </si>
  <si>
    <t>61.305 km</t>
  </si>
  <si>
    <t>62.31 km</t>
  </si>
  <si>
    <t>63.315 km</t>
  </si>
  <si>
    <t>65.325 km</t>
  </si>
  <si>
    <t>66.33 km</t>
  </si>
  <si>
    <t>67.335 km</t>
  </si>
  <si>
    <t>68.34 km</t>
  </si>
  <si>
    <t>69.345 km</t>
  </si>
  <si>
    <t>70.35 km</t>
  </si>
  <si>
    <t>71.355 km</t>
  </si>
  <si>
    <t>606</t>
  </si>
  <si>
    <t>Pap Tamás</t>
  </si>
  <si>
    <t>0:08:27</t>
  </si>
  <si>
    <t>0:05:17</t>
  </si>
  <si>
    <t>0:04:52</t>
  </si>
  <si>
    <t>0:06:47</t>
  </si>
  <si>
    <t>0:04:46</t>
  </si>
  <si>
    <t>0:07:09</t>
  </si>
  <si>
    <t>0:05:09</t>
  </si>
  <si>
    <t>605</t>
  </si>
  <si>
    <t>0:05:25</t>
  </si>
  <si>
    <t>0:05:08</t>
  </si>
  <si>
    <t>0:05:12</t>
  </si>
  <si>
    <t>0:05:38</t>
  </si>
  <si>
    <t>0:05:30</t>
  </si>
  <si>
    <t>602</t>
  </si>
  <si>
    <t>Hegedűs János</t>
  </si>
  <si>
    <t>0:05:44</t>
  </si>
  <si>
    <t>0:07:13</t>
  </si>
  <si>
    <t>0:06:27</t>
  </si>
  <si>
    <t>0:06:29</t>
  </si>
  <si>
    <t>0:06:46</t>
  </si>
  <si>
    <t>0:07:26</t>
  </si>
  <si>
    <t>607</t>
  </si>
  <si>
    <t>Kriminál István</t>
  </si>
  <si>
    <t>0:05:57</t>
  </si>
  <si>
    <t>0:07:08</t>
  </si>
  <si>
    <t>0:07:11</t>
  </si>
  <si>
    <t>0:11:47</t>
  </si>
  <si>
    <t>0:07:55</t>
  </si>
  <si>
    <t>0:07:18</t>
  </si>
  <si>
    <t>5</t>
  </si>
  <si>
    <t>600</t>
  </si>
  <si>
    <t>Rimóczy István</t>
  </si>
  <si>
    <t>0:05:24</t>
  </si>
  <si>
    <t>0:06:04</t>
  </si>
  <si>
    <t>0:06:56</t>
  </si>
  <si>
    <t>0:07:53</t>
  </si>
  <si>
    <t>0:07:03</t>
  </si>
  <si>
    <t>0:06:59</t>
  </si>
  <si>
    <t>0:07:00</t>
  </si>
  <si>
    <t>6</t>
  </si>
  <si>
    <t>604</t>
  </si>
  <si>
    <t>Győri Gábor</t>
  </si>
  <si>
    <t>0:05:48</t>
  </si>
  <si>
    <t>1 órás Nő</t>
  </si>
  <si>
    <t>2 órás Nő</t>
  </si>
  <si>
    <t>6 órás Nő</t>
  </si>
  <si>
    <t>1 órás Férfi</t>
  </si>
  <si>
    <t>2 órás Férfi</t>
  </si>
  <si>
    <t>3 órás Férfi</t>
  </si>
  <si>
    <t>6 órás Férfi</t>
  </si>
  <si>
    <t>Kazai István</t>
  </si>
  <si>
    <t>1.005 km</t>
  </si>
  <si>
    <t>8.04 km</t>
  </si>
  <si>
    <t>2.01 km</t>
  </si>
  <si>
    <t>4.02 km</t>
  </si>
  <si>
    <t>16.08 km</t>
  </si>
  <si>
    <t>32.16 km</t>
  </si>
  <si>
    <t>Helyezés</t>
  </si>
  <si>
    <t>Rajtszám</t>
  </si>
  <si>
    <t>Név</t>
  </si>
  <si>
    <t>Törtkör</t>
  </si>
  <si>
    <t>Átlag</t>
  </si>
  <si>
    <t>Össz méter</t>
  </si>
  <si>
    <t>64.32 km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</si>
</sst>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7.95"/>
      <color indexed="30"/>
      <name val="Calibri"/>
      <family val="2"/>
    </font>
    <font>
      <u val="single"/>
      <sz val="17.95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7.9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7.9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zoomScale="163" zoomScaleNormal="163" zoomScalePageLayoutView="0" workbookViewId="0" topLeftCell="A1">
      <selection activeCell="A1" sqref="A1:C1"/>
    </sheetView>
  </sheetViews>
  <sheetFormatPr defaultColWidth="9.140625" defaultRowHeight="15"/>
  <cols>
    <col min="1" max="2" width="8.8515625" style="2" customWidth="1"/>
    <col min="3" max="3" width="24.57421875" style="0" bestFit="1" customWidth="1"/>
    <col min="4" max="4" width="8.8515625" style="2" bestFit="1" customWidth="1"/>
    <col min="5" max="5" width="7.8515625" style="2" bestFit="1" customWidth="1"/>
    <col min="6" max="6" width="8.8515625" style="2" bestFit="1" customWidth="1"/>
    <col min="7" max="7" width="7.8515625" style="2" bestFit="1" customWidth="1"/>
    <col min="8" max="8" width="8.8515625" style="2" bestFit="1" customWidth="1"/>
    <col min="9" max="9" width="7.8515625" style="2" bestFit="1" customWidth="1"/>
    <col min="10" max="10" width="8.8515625" style="2" bestFit="1" customWidth="1"/>
    <col min="11" max="11" width="7.8515625" style="2" bestFit="1" customWidth="1"/>
    <col min="12" max="13" width="8.8515625" style="2" bestFit="1" customWidth="1"/>
    <col min="14" max="14" width="9.8515625" style="2" bestFit="1" customWidth="1"/>
    <col min="15" max="16" width="11.00390625" style="2" bestFit="1" customWidth="1"/>
    <col min="17" max="17" width="8.8515625" style="2" bestFit="1" customWidth="1"/>
    <col min="18" max="18" width="9.8515625" style="2" bestFit="1" customWidth="1"/>
    <col min="19" max="19" width="11.00390625" style="2" bestFit="1" customWidth="1"/>
    <col min="20" max="20" width="9.8515625" style="2" bestFit="1" customWidth="1"/>
    <col min="21" max="21" width="8.8515625" style="2" bestFit="1" customWidth="1"/>
    <col min="22" max="22" width="9.8515625" style="2" bestFit="1" customWidth="1"/>
    <col min="23" max="23" width="7.8515625" style="2" bestFit="1" customWidth="1"/>
    <col min="24" max="24" width="9.8515625" style="2" bestFit="1" customWidth="1"/>
    <col min="25" max="25" width="8.8515625" style="2" bestFit="1" customWidth="1"/>
    <col min="26" max="26" width="9.8515625" style="2" bestFit="1" customWidth="1"/>
    <col min="27" max="27" width="11.00390625" style="2" bestFit="1" customWidth="1"/>
    <col min="28" max="28" width="9.8515625" style="2" bestFit="1" customWidth="1"/>
    <col min="29" max="29" width="11.00390625" style="2" bestFit="1" customWidth="1"/>
    <col min="30" max="30" width="9.8515625" style="2" bestFit="1" customWidth="1"/>
    <col min="31" max="31" width="8.8515625" style="2" bestFit="1" customWidth="1"/>
    <col min="32" max="32" width="9.8515625" style="2" bestFit="1" customWidth="1"/>
    <col min="33" max="33" width="8.8515625" style="2" bestFit="1" customWidth="1"/>
    <col min="34" max="34" width="9.8515625" style="2" bestFit="1" customWidth="1"/>
    <col min="35" max="35" width="8.8515625" style="2" bestFit="1" customWidth="1"/>
    <col min="36" max="36" width="9.8515625" style="2" bestFit="1" customWidth="1"/>
    <col min="37" max="37" width="8.8515625" style="2" bestFit="1" customWidth="1"/>
    <col min="38" max="38" width="9.8515625" style="2" bestFit="1" customWidth="1"/>
    <col min="39" max="39" width="8.8515625" style="2" bestFit="1" customWidth="1"/>
    <col min="40" max="40" width="9.8515625" style="2" bestFit="1" customWidth="1"/>
    <col min="41" max="41" width="8.8515625" style="2" bestFit="1" customWidth="1"/>
    <col min="42" max="42" width="9.8515625" style="2" bestFit="1" customWidth="1"/>
    <col min="43" max="43" width="7.8515625" style="2" bestFit="1" customWidth="1"/>
    <col min="44" max="44" width="11.00390625" style="2" bestFit="1" customWidth="1"/>
    <col min="45" max="45" width="8.8515625" style="2" bestFit="1" customWidth="1"/>
    <col min="46" max="46" width="9.8515625" style="2" bestFit="1" customWidth="1"/>
    <col min="47" max="47" width="8.8515625" style="2" bestFit="1" customWidth="1"/>
    <col min="48" max="48" width="9.8515625" style="2" bestFit="1" customWidth="1"/>
    <col min="49" max="49" width="8.8515625" style="2" bestFit="1" customWidth="1"/>
    <col min="50" max="50" width="9.8515625" style="2" bestFit="1" customWidth="1"/>
    <col min="51" max="51" width="8.8515625" style="2" bestFit="1" customWidth="1"/>
    <col min="52" max="52" width="9.8515625" style="2" bestFit="1" customWidth="1"/>
    <col min="53" max="53" width="8.8515625" style="2" bestFit="1" customWidth="1"/>
    <col min="54" max="54" width="9.8515625" style="2" bestFit="1" customWidth="1"/>
    <col min="55" max="55" width="8.8515625" style="2" bestFit="1" customWidth="1"/>
    <col min="56" max="56" width="9.8515625" style="2" bestFit="1" customWidth="1"/>
    <col min="57" max="57" width="8.8515625" style="2" bestFit="1" customWidth="1"/>
    <col min="58" max="58" width="9.8515625" style="2" bestFit="1" customWidth="1"/>
    <col min="59" max="59" width="11.00390625" style="2" bestFit="1" customWidth="1"/>
    <col min="60" max="60" width="13.28125" style="2" bestFit="1" customWidth="1"/>
    <col min="61" max="61" width="8.8515625" style="2" bestFit="1" customWidth="1"/>
    <col min="62" max="62" width="9.8515625" style="2" bestFit="1" customWidth="1"/>
    <col min="63" max="63" width="7.8515625" style="2" bestFit="1" customWidth="1"/>
    <col min="64" max="64" width="9.8515625" style="2" bestFit="1" customWidth="1"/>
    <col min="65" max="65" width="8.8515625" style="2" bestFit="1" customWidth="1"/>
    <col min="66" max="68" width="9.8515625" style="2" bestFit="1" customWidth="1"/>
    <col min="69" max="69" width="8.8515625" style="2" bestFit="1" customWidth="1"/>
    <col min="70" max="70" width="9.8515625" style="2" bestFit="1" customWidth="1"/>
    <col min="71" max="71" width="8.8515625" style="2" bestFit="1" customWidth="1"/>
    <col min="72" max="72" width="9.8515625" style="2" bestFit="1" customWidth="1"/>
    <col min="73" max="73" width="8.8515625" style="2" bestFit="1" customWidth="1"/>
    <col min="74" max="74" width="9.8515625" style="2" bestFit="1" customWidth="1"/>
    <col min="75" max="75" width="9.140625" style="2" customWidth="1"/>
    <col min="76" max="76" width="11.00390625" style="2" bestFit="1" customWidth="1"/>
    <col min="77" max="78" width="9.140625" style="2" customWidth="1"/>
  </cols>
  <sheetData>
    <row r="1" spans="1:3" ht="18">
      <c r="A1" s="5" t="s">
        <v>293</v>
      </c>
      <c r="B1" s="5"/>
      <c r="C1" s="5"/>
    </row>
    <row r="2" spans="1:16" ht="14.25">
      <c r="A2" s="3" t="s">
        <v>307</v>
      </c>
      <c r="B2" s="3" t="s">
        <v>308</v>
      </c>
      <c r="C2" s="1" t="s">
        <v>309</v>
      </c>
      <c r="D2" s="3" t="s">
        <v>301</v>
      </c>
      <c r="E2" s="3" t="s">
        <v>303</v>
      </c>
      <c r="F2" s="3" t="s">
        <v>0</v>
      </c>
      <c r="G2" s="3" t="s">
        <v>304</v>
      </c>
      <c r="H2" s="3" t="s">
        <v>1</v>
      </c>
      <c r="I2" s="3" t="s">
        <v>2</v>
      </c>
      <c r="J2" s="3" t="s">
        <v>3</v>
      </c>
      <c r="K2" s="3" t="s">
        <v>302</v>
      </c>
      <c r="L2" s="3" t="s">
        <v>4</v>
      </c>
      <c r="M2" s="3" t="s">
        <v>5</v>
      </c>
      <c r="N2" s="3" t="s">
        <v>310</v>
      </c>
      <c r="O2" s="3" t="s">
        <v>312</v>
      </c>
      <c r="P2" s="3" t="s">
        <v>311</v>
      </c>
    </row>
    <row r="3" spans="1:16" ht="14.25">
      <c r="A3" s="2">
        <v>1</v>
      </c>
      <c r="B3" s="2" t="s">
        <v>22</v>
      </c>
      <c r="C3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2">
        <v>808</v>
      </c>
      <c r="O3" s="2">
        <f>N3+11055</f>
        <v>11863</v>
      </c>
      <c r="P3" s="4">
        <f>(D3+E3+F3+G3+H3+I3+J3+K3+L3+M3)/10</f>
        <v>0.003872685185185185</v>
      </c>
    </row>
    <row r="4" spans="1:16" ht="14.25">
      <c r="A4" s="2">
        <v>2</v>
      </c>
      <c r="B4" s="2" t="s">
        <v>8</v>
      </c>
      <c r="C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2">
        <v>425</v>
      </c>
      <c r="O4" s="2">
        <f>N4+10050</f>
        <v>10475</v>
      </c>
      <c r="P4" s="4">
        <f>(D4+E4+F4+G4+H4+I4+J4+K4+L4+M4)/10</f>
        <v>0.004099537037037038</v>
      </c>
    </row>
    <row r="7" spans="1:3" ht="18">
      <c r="A7" s="5" t="s">
        <v>296</v>
      </c>
      <c r="B7" s="5"/>
      <c r="C7" s="5"/>
    </row>
    <row r="8" spans="1:20" ht="14.25">
      <c r="A8" s="3" t="s">
        <v>307</v>
      </c>
      <c r="B8" s="3" t="s">
        <v>308</v>
      </c>
      <c r="C8" s="1" t="s">
        <v>309</v>
      </c>
      <c r="D8" s="3" t="s">
        <v>301</v>
      </c>
      <c r="E8" s="3" t="s">
        <v>303</v>
      </c>
      <c r="F8" s="3" t="s">
        <v>0</v>
      </c>
      <c r="G8" s="3" t="s">
        <v>304</v>
      </c>
      <c r="H8" s="3" t="s">
        <v>1</v>
      </c>
      <c r="I8" s="3" t="s">
        <v>2</v>
      </c>
      <c r="J8" s="3" t="s">
        <v>3</v>
      </c>
      <c r="K8" s="3" t="s">
        <v>302</v>
      </c>
      <c r="L8" s="3" t="s">
        <v>4</v>
      </c>
      <c r="M8" s="3" t="s">
        <v>5</v>
      </c>
      <c r="N8" s="3" t="s">
        <v>6</v>
      </c>
      <c r="O8" s="3" t="s">
        <v>35</v>
      </c>
      <c r="P8" s="3" t="s">
        <v>36</v>
      </c>
      <c r="Q8" s="3" t="s">
        <v>37</v>
      </c>
      <c r="R8" s="3" t="s">
        <v>310</v>
      </c>
      <c r="S8" s="3" t="s">
        <v>312</v>
      </c>
      <c r="T8" s="3" t="s">
        <v>311</v>
      </c>
    </row>
    <row r="9" spans="1:20" ht="14.25">
      <c r="A9" s="2" t="s">
        <v>7</v>
      </c>
      <c r="B9" s="2" t="s">
        <v>38</v>
      </c>
      <c r="C9" t="s">
        <v>39</v>
      </c>
      <c r="D9" s="4" t="s">
        <v>40</v>
      </c>
      <c r="E9" s="4" t="s">
        <v>41</v>
      </c>
      <c r="F9" s="4" t="s">
        <v>42</v>
      </c>
      <c r="G9" s="4" t="s">
        <v>43</v>
      </c>
      <c r="H9" s="4" t="s">
        <v>44</v>
      </c>
      <c r="I9" s="4" t="s">
        <v>45</v>
      </c>
      <c r="J9" s="4" t="s">
        <v>43</v>
      </c>
      <c r="K9" s="4" t="s">
        <v>43</v>
      </c>
      <c r="L9" s="4" t="s">
        <v>44</v>
      </c>
      <c r="M9" s="4" t="s">
        <v>44</v>
      </c>
      <c r="N9" s="4" t="s">
        <v>44</v>
      </c>
      <c r="O9" s="4" t="s">
        <v>44</v>
      </c>
      <c r="P9" s="4" t="s">
        <v>43</v>
      </c>
      <c r="Q9" s="4" t="s">
        <v>45</v>
      </c>
      <c r="R9" s="2">
        <v>875</v>
      </c>
      <c r="S9" s="2">
        <f>R9+14070</f>
        <v>14945</v>
      </c>
      <c r="T9" s="4">
        <f>(D9+E9+F9+G9+H9+I9+J9+K9+L9+M9+N9+O9+P9+Q9)/14</f>
        <v>0.0028158068783068787</v>
      </c>
    </row>
    <row r="10" spans="1:20" ht="14.25">
      <c r="A10" s="2" t="s">
        <v>21</v>
      </c>
      <c r="B10" s="2" t="s">
        <v>46</v>
      </c>
      <c r="C10" t="s">
        <v>47</v>
      </c>
      <c r="D10" s="4" t="s">
        <v>45</v>
      </c>
      <c r="E10" s="4" t="s">
        <v>48</v>
      </c>
      <c r="F10" s="4" t="s">
        <v>49</v>
      </c>
      <c r="G10" s="4" t="s">
        <v>50</v>
      </c>
      <c r="H10" s="4" t="s">
        <v>51</v>
      </c>
      <c r="I10" s="4" t="s">
        <v>52</v>
      </c>
      <c r="J10" s="4" t="s">
        <v>53</v>
      </c>
      <c r="K10" s="4" t="s">
        <v>54</v>
      </c>
      <c r="L10" s="4" t="s">
        <v>55</v>
      </c>
      <c r="M10" s="4" t="s">
        <v>56</v>
      </c>
      <c r="N10" s="4" t="s">
        <v>57</v>
      </c>
      <c r="O10" s="4" t="s">
        <v>54</v>
      </c>
      <c r="P10" s="4" t="s">
        <v>51</v>
      </c>
      <c r="Q10" s="4"/>
      <c r="R10" s="2">
        <v>625</v>
      </c>
      <c r="S10" s="2">
        <f>R10+13065</f>
        <v>13690</v>
      </c>
      <c r="T10" s="4">
        <f>(D10+E10+F10+G10+H10+I10+J10+K10+L10+M10+N10+O10+P10+Q10)/13</f>
        <v>0.003065349002849003</v>
      </c>
    </row>
    <row r="11" spans="1:20" ht="14.25">
      <c r="A11" s="2" t="s">
        <v>58</v>
      </c>
      <c r="B11" s="2" t="s">
        <v>59</v>
      </c>
      <c r="C11" t="s">
        <v>60</v>
      </c>
      <c r="D11" s="4" t="s">
        <v>57</v>
      </c>
      <c r="E11" s="4" t="s">
        <v>61</v>
      </c>
      <c r="F11" s="4" t="s">
        <v>62</v>
      </c>
      <c r="G11" s="4" t="s">
        <v>63</v>
      </c>
      <c r="H11" s="4" t="s">
        <v>64</v>
      </c>
      <c r="I11" s="4" t="s">
        <v>65</v>
      </c>
      <c r="J11" s="4" t="s">
        <v>63</v>
      </c>
      <c r="K11" s="4" t="s">
        <v>65</v>
      </c>
      <c r="L11" s="4" t="s">
        <v>66</v>
      </c>
      <c r="M11" s="4" t="s">
        <v>67</v>
      </c>
      <c r="N11" s="4" t="s">
        <v>68</v>
      </c>
      <c r="O11" s="4" t="s">
        <v>69</v>
      </c>
      <c r="P11" s="4" t="s">
        <v>34</v>
      </c>
      <c r="Q11" s="4" t="s">
        <v>34</v>
      </c>
      <c r="R11" s="2">
        <v>600</v>
      </c>
      <c r="S11" s="2">
        <f>R11+12060</f>
        <v>12660</v>
      </c>
      <c r="T11" s="4">
        <f>(D11+E11+F11+G11+H11+I11+J11+K11+L11+M11+N11+O11)/12</f>
        <v>0.0033256172839506177</v>
      </c>
    </row>
    <row r="12" spans="1:20" ht="14.25">
      <c r="A12" s="2" t="s">
        <v>70</v>
      </c>
      <c r="B12" s="2" t="s">
        <v>71</v>
      </c>
      <c r="C12" t="s">
        <v>72</v>
      </c>
      <c r="D12" s="4" t="s">
        <v>73</v>
      </c>
      <c r="E12" s="4" t="s">
        <v>74</v>
      </c>
      <c r="F12" s="4" t="s">
        <v>75</v>
      </c>
      <c r="G12" s="4" t="s">
        <v>76</v>
      </c>
      <c r="H12" s="4" t="s">
        <v>77</v>
      </c>
      <c r="I12" s="4" t="s">
        <v>78</v>
      </c>
      <c r="J12" s="4" t="s">
        <v>79</v>
      </c>
      <c r="K12" s="4" t="s">
        <v>76</v>
      </c>
      <c r="L12" s="4" t="s">
        <v>77</v>
      </c>
      <c r="M12" s="4" t="s">
        <v>45</v>
      </c>
      <c r="N12" s="4" t="s">
        <v>34</v>
      </c>
      <c r="O12" s="4" t="s">
        <v>34</v>
      </c>
      <c r="P12" s="4" t="s">
        <v>34</v>
      </c>
      <c r="Q12" s="4" t="s">
        <v>34</v>
      </c>
      <c r="R12" s="2">
        <v>880</v>
      </c>
      <c r="S12" s="2">
        <f>R12+10050</f>
        <v>10930</v>
      </c>
      <c r="T12" s="4">
        <f>(D12+E12+F12+G12+H12+I12+J12+K12+L12+M12)/10</f>
        <v>0.0045150462962962965</v>
      </c>
    </row>
    <row r="15" spans="1:3" ht="18">
      <c r="A15" s="5" t="s">
        <v>294</v>
      </c>
      <c r="B15" s="5"/>
      <c r="C15" s="5"/>
    </row>
    <row r="16" spans="1:28" ht="14.25">
      <c r="A16" s="3" t="s">
        <v>307</v>
      </c>
      <c r="B16" s="3" t="s">
        <v>308</v>
      </c>
      <c r="C16" s="1" t="s">
        <v>309</v>
      </c>
      <c r="D16" s="3" t="s">
        <v>301</v>
      </c>
      <c r="E16" s="3" t="s">
        <v>303</v>
      </c>
      <c r="F16" s="3" t="s">
        <v>0</v>
      </c>
      <c r="G16" s="3" t="s">
        <v>304</v>
      </c>
      <c r="H16" s="3" t="s">
        <v>1</v>
      </c>
      <c r="I16" s="3" t="s">
        <v>2</v>
      </c>
      <c r="J16" s="3" t="s">
        <v>3</v>
      </c>
      <c r="K16" s="3" t="s">
        <v>302</v>
      </c>
      <c r="L16" s="3" t="s">
        <v>4</v>
      </c>
      <c r="M16" s="3" t="s">
        <v>5</v>
      </c>
      <c r="N16" s="3" t="s">
        <v>6</v>
      </c>
      <c r="O16" s="3" t="s">
        <v>35</v>
      </c>
      <c r="P16" s="3" t="s">
        <v>36</v>
      </c>
      <c r="Q16" s="3" t="s">
        <v>37</v>
      </c>
      <c r="R16" s="3" t="s">
        <v>80</v>
      </c>
      <c r="S16" s="3" t="s">
        <v>305</v>
      </c>
      <c r="T16" s="3" t="s">
        <v>81</v>
      </c>
      <c r="U16" s="3" t="s">
        <v>82</v>
      </c>
      <c r="V16" s="3" t="s">
        <v>83</v>
      </c>
      <c r="W16" s="3" t="s">
        <v>84</v>
      </c>
      <c r="X16" s="3" t="s">
        <v>85</v>
      </c>
      <c r="Y16" s="3" t="s">
        <v>86</v>
      </c>
      <c r="Z16" s="3" t="s">
        <v>310</v>
      </c>
      <c r="AA16" s="3" t="s">
        <v>312</v>
      </c>
      <c r="AB16" s="3" t="s">
        <v>311</v>
      </c>
    </row>
    <row r="17" spans="1:28" ht="14.25">
      <c r="A17" s="2" t="s">
        <v>7</v>
      </c>
      <c r="B17" s="2" t="s">
        <v>87</v>
      </c>
      <c r="C17" t="s">
        <v>88</v>
      </c>
      <c r="D17" s="4" t="s">
        <v>89</v>
      </c>
      <c r="E17" s="4" t="s">
        <v>90</v>
      </c>
      <c r="F17" s="4" t="s">
        <v>91</v>
      </c>
      <c r="G17" s="4" t="s">
        <v>92</v>
      </c>
      <c r="H17" s="4" t="s">
        <v>93</v>
      </c>
      <c r="I17" s="4" t="s">
        <v>94</v>
      </c>
      <c r="J17" s="4" t="s">
        <v>93</v>
      </c>
      <c r="K17" s="4" t="s">
        <v>94</v>
      </c>
      <c r="L17" s="4" t="s">
        <v>10</v>
      </c>
      <c r="M17" s="4" t="s">
        <v>95</v>
      </c>
      <c r="N17" s="4" t="s">
        <v>96</v>
      </c>
      <c r="O17" s="4" t="s">
        <v>93</v>
      </c>
      <c r="P17" s="4" t="s">
        <v>97</v>
      </c>
      <c r="Q17" s="4" t="s">
        <v>93</v>
      </c>
      <c r="R17" s="4" t="s">
        <v>94</v>
      </c>
      <c r="S17" s="4" t="s">
        <v>96</v>
      </c>
      <c r="T17" s="4" t="s">
        <v>98</v>
      </c>
      <c r="U17" s="4" t="s">
        <v>94</v>
      </c>
      <c r="V17" s="4" t="s">
        <v>32</v>
      </c>
      <c r="W17" s="4" t="s">
        <v>11</v>
      </c>
      <c r="X17" s="4" t="s">
        <v>25</v>
      </c>
      <c r="Y17" s="4" t="s">
        <v>94</v>
      </c>
      <c r="Z17" s="2">
        <v>500</v>
      </c>
      <c r="AA17" s="2">
        <f>Z17+22110</f>
        <v>22610</v>
      </c>
      <c r="AB17" s="4">
        <f>(D17+E17+F17+G17+H17+I17+J17+K17+L17+M17+N17+O17+P17+Q17+R17+S17+T17+U17+V17+W17+X17+Y17)/22</f>
        <v>0.003722643097643097</v>
      </c>
    </row>
    <row r="18" spans="1:28" ht="14.25">
      <c r="A18" s="2" t="s">
        <v>21</v>
      </c>
      <c r="B18" s="2" t="s">
        <v>99</v>
      </c>
      <c r="C18" t="s">
        <v>100</v>
      </c>
      <c r="D18" s="4" t="s">
        <v>10</v>
      </c>
      <c r="E18" s="4" t="s">
        <v>29</v>
      </c>
      <c r="F18" s="4" t="s">
        <v>26</v>
      </c>
      <c r="G18" s="4" t="s">
        <v>101</v>
      </c>
      <c r="H18" s="4" t="s">
        <v>102</v>
      </c>
      <c r="I18" s="4" t="s">
        <v>103</v>
      </c>
      <c r="J18" s="4" t="s">
        <v>104</v>
      </c>
      <c r="K18" s="4" t="s">
        <v>105</v>
      </c>
      <c r="L18" s="4" t="s">
        <v>106</v>
      </c>
      <c r="M18" s="4" t="s">
        <v>14</v>
      </c>
      <c r="N18" s="4" t="s">
        <v>17</v>
      </c>
      <c r="O18" s="4" t="s">
        <v>14</v>
      </c>
      <c r="P18" s="4" t="s">
        <v>107</v>
      </c>
      <c r="Q18" s="4" t="s">
        <v>19</v>
      </c>
      <c r="R18" s="4" t="s">
        <v>108</v>
      </c>
      <c r="S18" s="4" t="s">
        <v>73</v>
      </c>
      <c r="T18" s="4" t="s">
        <v>17</v>
      </c>
      <c r="U18" s="4" t="s">
        <v>109</v>
      </c>
      <c r="V18" s="4" t="s">
        <v>110</v>
      </c>
      <c r="W18" s="4" t="s">
        <v>16</v>
      </c>
      <c r="X18" s="4" t="s">
        <v>111</v>
      </c>
      <c r="Y18" s="4"/>
      <c r="Z18" s="2">
        <v>300</v>
      </c>
      <c r="AA18" s="2">
        <f>Z18+21105</f>
        <v>21405</v>
      </c>
      <c r="AB18" s="4">
        <f>(D18+E18+F18+G18+H18+I18+J18+K18+L18+M18+N18+O18+P18+Q18+R18+S18+T18+U18+V18+W18+X18)/21</f>
        <v>0.0041479276895943565</v>
      </c>
    </row>
    <row r="19" spans="1:28" ht="14.25">
      <c r="A19" s="2" t="s">
        <v>58</v>
      </c>
      <c r="B19" s="2" t="s">
        <v>112</v>
      </c>
      <c r="C19" t="s">
        <v>113</v>
      </c>
      <c r="D19" s="4" t="s">
        <v>114</v>
      </c>
      <c r="E19" s="4" t="s">
        <v>114</v>
      </c>
      <c r="F19" s="4" t="s">
        <v>115</v>
      </c>
      <c r="G19" s="4" t="s">
        <v>115</v>
      </c>
      <c r="H19" s="4" t="s">
        <v>115</v>
      </c>
      <c r="I19" s="4" t="s">
        <v>110</v>
      </c>
      <c r="J19" s="4" t="s">
        <v>110</v>
      </c>
      <c r="K19" s="4" t="s">
        <v>110</v>
      </c>
      <c r="L19" s="4" t="s">
        <v>116</v>
      </c>
      <c r="M19" s="4" t="s">
        <v>110</v>
      </c>
      <c r="N19" s="4" t="s">
        <v>117</v>
      </c>
      <c r="O19" s="4" t="s">
        <v>18</v>
      </c>
      <c r="P19" s="4" t="s">
        <v>18</v>
      </c>
      <c r="Q19" s="4" t="s">
        <v>118</v>
      </c>
      <c r="R19" s="4" t="s">
        <v>118</v>
      </c>
      <c r="S19" s="4" t="s">
        <v>119</v>
      </c>
      <c r="T19" s="4" t="s">
        <v>120</v>
      </c>
      <c r="U19" s="4" t="s">
        <v>121</v>
      </c>
      <c r="V19" s="4" t="s">
        <v>18</v>
      </c>
      <c r="W19" s="4" t="s">
        <v>31</v>
      </c>
      <c r="X19" s="4" t="s">
        <v>34</v>
      </c>
      <c r="Y19" s="4" t="s">
        <v>34</v>
      </c>
      <c r="Z19" s="2">
        <v>0</v>
      </c>
      <c r="AA19" s="2">
        <f>Z19+20100</f>
        <v>20100</v>
      </c>
      <c r="AB19" s="4">
        <f>(D19+E19+F19+G19+H19+I19+J19+K19+L19+M19+N19+O19+P19+Q19+R19+S19+T19+U19+V19+W19)/20</f>
        <v>0.004196759259259259</v>
      </c>
    </row>
    <row r="20" spans="1:28" ht="14.25">
      <c r="A20" s="2" t="s">
        <v>70</v>
      </c>
      <c r="B20" s="2" t="s">
        <v>122</v>
      </c>
      <c r="C20" t="s">
        <v>123</v>
      </c>
      <c r="D20" s="4" t="s">
        <v>124</v>
      </c>
      <c r="E20" s="4" t="s">
        <v>114</v>
      </c>
      <c r="F20" s="4" t="s">
        <v>115</v>
      </c>
      <c r="G20" s="4" t="s">
        <v>115</v>
      </c>
      <c r="H20" s="4" t="s">
        <v>125</v>
      </c>
      <c r="I20" s="4" t="s">
        <v>19</v>
      </c>
      <c r="J20" s="4" t="s">
        <v>110</v>
      </c>
      <c r="K20" s="4" t="s">
        <v>110</v>
      </c>
      <c r="L20" s="4" t="s">
        <v>73</v>
      </c>
      <c r="M20" s="4" t="s">
        <v>110</v>
      </c>
      <c r="N20" s="4" t="s">
        <v>119</v>
      </c>
      <c r="O20" s="4" t="s">
        <v>126</v>
      </c>
      <c r="P20" s="4" t="s">
        <v>117</v>
      </c>
      <c r="Q20" s="4" t="s">
        <v>118</v>
      </c>
      <c r="R20" s="4" t="s">
        <v>119</v>
      </c>
      <c r="S20" s="4" t="s">
        <v>117</v>
      </c>
      <c r="T20" s="4" t="s">
        <v>127</v>
      </c>
      <c r="U20" s="4" t="s">
        <v>115</v>
      </c>
      <c r="V20" s="4" t="s">
        <v>19</v>
      </c>
      <c r="W20" s="4" t="s">
        <v>29</v>
      </c>
      <c r="X20" s="4" t="s">
        <v>34</v>
      </c>
      <c r="Y20" s="4" t="s">
        <v>34</v>
      </c>
      <c r="Z20" s="2">
        <v>0</v>
      </c>
      <c r="AA20" s="2">
        <f>Z20+20100</f>
        <v>20100</v>
      </c>
      <c r="AB20" s="4">
        <f>(D20+E20+F20+G20+H20+I20+J20+K20+L20+M20+N20+O20+P20+Q20+R20+S20+T20+U20+V20+W20)/20</f>
        <v>0.0041984953703703715</v>
      </c>
    </row>
    <row r="23" spans="1:3" ht="18">
      <c r="A23" s="5" t="s">
        <v>297</v>
      </c>
      <c r="B23" s="5"/>
      <c r="C23" s="5"/>
    </row>
    <row r="24" spans="1:30" ht="14.25">
      <c r="A24" s="3" t="s">
        <v>307</v>
      </c>
      <c r="B24" s="3" t="s">
        <v>308</v>
      </c>
      <c r="C24" s="1" t="s">
        <v>309</v>
      </c>
      <c r="D24" s="3" t="s">
        <v>301</v>
      </c>
      <c r="E24" s="3" t="s">
        <v>303</v>
      </c>
      <c r="F24" s="3" t="s">
        <v>0</v>
      </c>
      <c r="G24" s="3" t="s">
        <v>304</v>
      </c>
      <c r="H24" s="3" t="s">
        <v>1</v>
      </c>
      <c r="I24" s="3" t="s">
        <v>2</v>
      </c>
      <c r="J24" s="3" t="s">
        <v>3</v>
      </c>
      <c r="K24" s="3" t="s">
        <v>302</v>
      </c>
      <c r="L24" s="3" t="s">
        <v>4</v>
      </c>
      <c r="M24" s="3" t="s">
        <v>5</v>
      </c>
      <c r="N24" s="3" t="s">
        <v>6</v>
      </c>
      <c r="O24" s="3" t="s">
        <v>35</v>
      </c>
      <c r="P24" s="3" t="s">
        <v>36</v>
      </c>
      <c r="Q24" s="3" t="s">
        <v>37</v>
      </c>
      <c r="R24" s="3" t="s">
        <v>80</v>
      </c>
      <c r="S24" s="3" t="s">
        <v>305</v>
      </c>
      <c r="T24" s="3" t="s">
        <v>81</v>
      </c>
      <c r="U24" s="3" t="s">
        <v>82</v>
      </c>
      <c r="V24" s="3" t="s">
        <v>83</v>
      </c>
      <c r="W24" s="3" t="s">
        <v>84</v>
      </c>
      <c r="X24" s="3" t="s">
        <v>85</v>
      </c>
      <c r="Y24" s="3" t="s">
        <v>86</v>
      </c>
      <c r="Z24" s="3" t="s">
        <v>128</v>
      </c>
      <c r="AA24" s="3" t="s">
        <v>129</v>
      </c>
      <c r="AB24" s="3" t="s">
        <v>310</v>
      </c>
      <c r="AC24" s="3" t="s">
        <v>312</v>
      </c>
      <c r="AD24" s="3" t="s">
        <v>311</v>
      </c>
    </row>
    <row r="25" spans="1:30" ht="14.25">
      <c r="A25" s="2" t="s">
        <v>7</v>
      </c>
      <c r="B25" s="2" t="s">
        <v>130</v>
      </c>
      <c r="C25" t="s">
        <v>131</v>
      </c>
      <c r="D25" s="4" t="s">
        <v>132</v>
      </c>
      <c r="E25" s="4" t="s">
        <v>133</v>
      </c>
      <c r="F25" s="4" t="s">
        <v>134</v>
      </c>
      <c r="G25" s="4" t="s">
        <v>135</v>
      </c>
      <c r="H25" s="4" t="s">
        <v>67</v>
      </c>
      <c r="I25" s="4" t="s">
        <v>67</v>
      </c>
      <c r="J25" s="4" t="s">
        <v>136</v>
      </c>
      <c r="K25" s="4" t="s">
        <v>68</v>
      </c>
      <c r="L25" s="4" t="s">
        <v>68</v>
      </c>
      <c r="M25" s="4" t="s">
        <v>135</v>
      </c>
      <c r="N25" s="4" t="s">
        <v>134</v>
      </c>
      <c r="O25" s="4" t="s">
        <v>67</v>
      </c>
      <c r="P25" s="4" t="s">
        <v>68</v>
      </c>
      <c r="Q25" s="4" t="s">
        <v>135</v>
      </c>
      <c r="R25" s="4" t="s">
        <v>137</v>
      </c>
      <c r="S25" s="4" t="s">
        <v>68</v>
      </c>
      <c r="T25" s="4" t="s">
        <v>97</v>
      </c>
      <c r="U25" s="4" t="s">
        <v>135</v>
      </c>
      <c r="V25" s="4" t="s">
        <v>138</v>
      </c>
      <c r="W25" s="4" t="s">
        <v>134</v>
      </c>
      <c r="X25" s="4" t="s">
        <v>139</v>
      </c>
      <c r="Y25" s="4" t="s">
        <v>137</v>
      </c>
      <c r="Z25" s="4" t="s">
        <v>140</v>
      </c>
      <c r="AA25" s="4" t="s">
        <v>141</v>
      </c>
      <c r="AB25" s="2">
        <v>60</v>
      </c>
      <c r="AC25" s="2">
        <f>AB25+24120</f>
        <v>24180</v>
      </c>
      <c r="AD25" s="4">
        <f>(D25+E25+F25+G25+H25+I25+J25+K25+M25+L25+N25+O25+P25+Q25+R25+S25+T25+U25+V25+W25+X25+Y25+Z25+AA25)/24</f>
        <v>0.003468846450617284</v>
      </c>
    </row>
    <row r="26" spans="1:30" ht="14.25">
      <c r="A26" s="2" t="s">
        <v>21</v>
      </c>
      <c r="B26" s="2" t="s">
        <v>142</v>
      </c>
      <c r="C26" t="s">
        <v>143</v>
      </c>
      <c r="D26" s="4" t="s">
        <v>66</v>
      </c>
      <c r="E26" s="4" t="s">
        <v>65</v>
      </c>
      <c r="F26" s="4" t="s">
        <v>67</v>
      </c>
      <c r="G26" s="4" t="s">
        <v>144</v>
      </c>
      <c r="H26" s="4" t="s">
        <v>133</v>
      </c>
      <c r="I26" s="4" t="s">
        <v>68</v>
      </c>
      <c r="J26" s="4" t="s">
        <v>67</v>
      </c>
      <c r="K26" s="4" t="s">
        <v>145</v>
      </c>
      <c r="L26" s="4" t="s">
        <v>67</v>
      </c>
      <c r="M26" s="4" t="s">
        <v>136</v>
      </c>
      <c r="N26" s="4" t="s">
        <v>136</v>
      </c>
      <c r="O26" s="4" t="s">
        <v>135</v>
      </c>
      <c r="P26" s="4" t="s">
        <v>89</v>
      </c>
      <c r="Q26" s="4" t="s">
        <v>135</v>
      </c>
      <c r="R26" s="4" t="s">
        <v>68</v>
      </c>
      <c r="S26" s="4" t="s">
        <v>135</v>
      </c>
      <c r="T26" s="4" t="s">
        <v>146</v>
      </c>
      <c r="U26" s="4" t="s">
        <v>147</v>
      </c>
      <c r="V26" s="4" t="s">
        <v>147</v>
      </c>
      <c r="W26" s="4" t="s">
        <v>148</v>
      </c>
      <c r="X26" s="4" t="s">
        <v>149</v>
      </c>
      <c r="Y26" s="4" t="s">
        <v>150</v>
      </c>
      <c r="Z26" s="4" t="s">
        <v>139</v>
      </c>
      <c r="AA26" s="4" t="s">
        <v>34</v>
      </c>
      <c r="AB26" s="2">
        <v>975</v>
      </c>
      <c r="AC26" s="2">
        <f>AB26+23115</f>
        <v>24090</v>
      </c>
      <c r="AD26" s="4">
        <f>(D26+E26+F26+G26+H26+I26+J26+K26+M26+L26+N26+O26+P26+Q26+R26+S26+T26+U26+V26+W26+X26+Y26+Z26)/23</f>
        <v>0.0034822866344605473</v>
      </c>
    </row>
    <row r="27" spans="1:30" ht="14.25">
      <c r="A27" s="2" t="s">
        <v>58</v>
      </c>
      <c r="B27" s="2" t="s">
        <v>151</v>
      </c>
      <c r="C27" t="s">
        <v>152</v>
      </c>
      <c r="D27" s="4" t="s">
        <v>93</v>
      </c>
      <c r="E27" s="4" t="s">
        <v>98</v>
      </c>
      <c r="F27" s="4" t="s">
        <v>24</v>
      </c>
      <c r="G27" s="4" t="s">
        <v>29</v>
      </c>
      <c r="H27" s="4" t="s">
        <v>29</v>
      </c>
      <c r="I27" s="4" t="s">
        <v>29</v>
      </c>
      <c r="J27" s="4" t="s">
        <v>29</v>
      </c>
      <c r="K27" s="4" t="s">
        <v>103</v>
      </c>
      <c r="L27" s="4" t="s">
        <v>29</v>
      </c>
      <c r="M27" s="4" t="s">
        <v>12</v>
      </c>
      <c r="N27" s="4" t="s">
        <v>31</v>
      </c>
      <c r="O27" s="4" t="s">
        <v>19</v>
      </c>
      <c r="P27" s="4" t="s">
        <v>11</v>
      </c>
      <c r="Q27" s="4" t="s">
        <v>104</v>
      </c>
      <c r="R27" s="4" t="s">
        <v>25</v>
      </c>
      <c r="S27" s="4" t="s">
        <v>29</v>
      </c>
      <c r="T27" s="4" t="s">
        <v>106</v>
      </c>
      <c r="U27" s="4" t="s">
        <v>11</v>
      </c>
      <c r="V27" s="4" t="s">
        <v>105</v>
      </c>
      <c r="W27" s="4" t="s">
        <v>153</v>
      </c>
      <c r="X27" s="4" t="s">
        <v>25</v>
      </c>
      <c r="Y27" s="4" t="s">
        <v>34</v>
      </c>
      <c r="Z27" s="4" t="s">
        <v>34</v>
      </c>
      <c r="AA27" s="4" t="s">
        <v>34</v>
      </c>
      <c r="AB27" s="2">
        <v>525</v>
      </c>
      <c r="AC27" s="2">
        <f>AB27+21105</f>
        <v>21630</v>
      </c>
      <c r="AD27" s="4">
        <f>(D27+E27+F27+G27+H27+I27+J27+K27+M27+L27+N27+O27+P27+Q27+R27+S27+T27+U27+V27+W27+X27)/21</f>
        <v>0.003877865961199294</v>
      </c>
    </row>
    <row r="28" spans="1:30" ht="14.25">
      <c r="A28" s="2" t="s">
        <v>70</v>
      </c>
      <c r="B28" s="2" t="s">
        <v>154</v>
      </c>
      <c r="C28" t="s">
        <v>155</v>
      </c>
      <c r="D28" s="4" t="s">
        <v>13</v>
      </c>
      <c r="E28" s="4" t="s">
        <v>14</v>
      </c>
      <c r="F28" s="4" t="s">
        <v>102</v>
      </c>
      <c r="G28" s="4" t="s">
        <v>156</v>
      </c>
      <c r="H28" s="4" t="s">
        <v>103</v>
      </c>
      <c r="I28" s="4" t="s">
        <v>157</v>
      </c>
      <c r="J28" s="4" t="s">
        <v>102</v>
      </c>
      <c r="K28" s="4" t="s">
        <v>28</v>
      </c>
      <c r="L28" s="4" t="s">
        <v>158</v>
      </c>
      <c r="M28" s="4" t="s">
        <v>28</v>
      </c>
      <c r="N28" s="4" t="s">
        <v>108</v>
      </c>
      <c r="O28" s="4" t="s">
        <v>105</v>
      </c>
      <c r="P28" s="4" t="s">
        <v>106</v>
      </c>
      <c r="Q28" s="4" t="s">
        <v>13</v>
      </c>
      <c r="R28" s="4" t="s">
        <v>159</v>
      </c>
      <c r="S28" s="4" t="s">
        <v>160</v>
      </c>
      <c r="T28" s="4" t="s">
        <v>106</v>
      </c>
      <c r="U28" s="4" t="s">
        <v>12</v>
      </c>
      <c r="V28" s="4" t="s">
        <v>110</v>
      </c>
      <c r="W28" s="4" t="s">
        <v>31</v>
      </c>
      <c r="X28" s="4" t="s">
        <v>34</v>
      </c>
      <c r="Y28" s="4" t="s">
        <v>34</v>
      </c>
      <c r="Z28" s="4" t="s">
        <v>34</v>
      </c>
      <c r="AA28" s="4" t="s">
        <v>34</v>
      </c>
      <c r="AB28" s="2">
        <v>345</v>
      </c>
      <c r="AC28" s="2">
        <f>AB28+20100</f>
        <v>20445</v>
      </c>
      <c r="AD28" s="4">
        <f>(D28+E28+F28+G28+H28+I28+J28+K28+M28+L28+N28+O28+P28+Q28+R28+S28+T28+U28+V28+W28)/20</f>
        <v>0.0041134259259259275</v>
      </c>
    </row>
    <row r="31" spans="1:3" ht="18">
      <c r="A31" s="5" t="s">
        <v>298</v>
      </c>
      <c r="B31" s="5"/>
      <c r="C31" s="5"/>
    </row>
    <row r="32" spans="1:45" ht="14.25">
      <c r="A32" s="3" t="s">
        <v>307</v>
      </c>
      <c r="B32" s="3" t="s">
        <v>308</v>
      </c>
      <c r="C32" s="1" t="s">
        <v>309</v>
      </c>
      <c r="D32" s="3" t="s">
        <v>301</v>
      </c>
      <c r="E32" s="3" t="s">
        <v>303</v>
      </c>
      <c r="F32" s="3" t="s">
        <v>0</v>
      </c>
      <c r="G32" s="3" t="s">
        <v>304</v>
      </c>
      <c r="H32" s="3" t="s">
        <v>1</v>
      </c>
      <c r="I32" s="3" t="s">
        <v>2</v>
      </c>
      <c r="J32" s="3" t="s">
        <v>3</v>
      </c>
      <c r="K32" s="3" t="s">
        <v>302</v>
      </c>
      <c r="L32" s="3" t="s">
        <v>4</v>
      </c>
      <c r="M32" s="3" t="s">
        <v>5</v>
      </c>
      <c r="N32" s="3" t="s">
        <v>6</v>
      </c>
      <c r="O32" s="3" t="s">
        <v>35</v>
      </c>
      <c r="P32" s="3" t="s">
        <v>36</v>
      </c>
      <c r="Q32" s="3" t="s">
        <v>37</v>
      </c>
      <c r="R32" s="3" t="s">
        <v>80</v>
      </c>
      <c r="S32" s="3" t="s">
        <v>305</v>
      </c>
      <c r="T32" s="3" t="s">
        <v>81</v>
      </c>
      <c r="U32" s="3" t="s">
        <v>82</v>
      </c>
      <c r="V32" s="3" t="s">
        <v>83</v>
      </c>
      <c r="W32" s="3" t="s">
        <v>84</v>
      </c>
      <c r="X32" s="3" t="s">
        <v>85</v>
      </c>
      <c r="Y32" s="3" t="s">
        <v>86</v>
      </c>
      <c r="Z32" s="3" t="s">
        <v>128</v>
      </c>
      <c r="AA32" s="3" t="s">
        <v>129</v>
      </c>
      <c r="AB32" s="3" t="s">
        <v>161</v>
      </c>
      <c r="AC32" s="3" t="s">
        <v>162</v>
      </c>
      <c r="AD32" s="3" t="s">
        <v>163</v>
      </c>
      <c r="AE32" s="3" t="s">
        <v>164</v>
      </c>
      <c r="AF32" s="3" t="s">
        <v>165</v>
      </c>
      <c r="AG32" s="3" t="s">
        <v>166</v>
      </c>
      <c r="AH32" s="3" t="s">
        <v>167</v>
      </c>
      <c r="AI32" s="3" t="s">
        <v>306</v>
      </c>
      <c r="AJ32" s="3" t="s">
        <v>168</v>
      </c>
      <c r="AK32" s="3" t="s">
        <v>169</v>
      </c>
      <c r="AL32" s="3" t="s">
        <v>170</v>
      </c>
      <c r="AM32" s="3" t="s">
        <v>171</v>
      </c>
      <c r="AN32" s="3" t="s">
        <v>172</v>
      </c>
      <c r="AO32" s="3" t="s">
        <v>173</v>
      </c>
      <c r="AP32" s="3" t="s">
        <v>174</v>
      </c>
      <c r="AQ32" s="3" t="s">
        <v>310</v>
      </c>
      <c r="AR32" s="3" t="s">
        <v>312</v>
      </c>
      <c r="AS32" s="3" t="s">
        <v>311</v>
      </c>
    </row>
    <row r="33" spans="1:45" ht="14.25">
      <c r="A33" s="2" t="s">
        <v>7</v>
      </c>
      <c r="B33" s="2" t="s">
        <v>175</v>
      </c>
      <c r="C33" t="s">
        <v>176</v>
      </c>
      <c r="D33" s="4" t="s">
        <v>177</v>
      </c>
      <c r="E33" s="4" t="s">
        <v>41</v>
      </c>
      <c r="F33" s="4" t="s">
        <v>41</v>
      </c>
      <c r="G33" s="4" t="s">
        <v>178</v>
      </c>
      <c r="H33" s="4" t="s">
        <v>42</v>
      </c>
      <c r="I33" s="4" t="s">
        <v>179</v>
      </c>
      <c r="J33" s="4" t="s">
        <v>180</v>
      </c>
      <c r="K33" s="4" t="s">
        <v>181</v>
      </c>
      <c r="L33" s="4" t="s">
        <v>44</v>
      </c>
      <c r="M33" s="4" t="s">
        <v>182</v>
      </c>
      <c r="N33" s="4" t="s">
        <v>181</v>
      </c>
      <c r="O33" s="4" t="s">
        <v>183</v>
      </c>
      <c r="P33" s="4" t="s">
        <v>184</v>
      </c>
      <c r="Q33" s="4" t="s">
        <v>185</v>
      </c>
      <c r="R33" s="4" t="s">
        <v>52</v>
      </c>
      <c r="S33" s="4" t="s">
        <v>186</v>
      </c>
      <c r="T33" s="4" t="s">
        <v>187</v>
      </c>
      <c r="U33" s="4" t="s">
        <v>188</v>
      </c>
      <c r="V33" s="4" t="s">
        <v>50</v>
      </c>
      <c r="W33" s="4" t="s">
        <v>51</v>
      </c>
      <c r="X33" s="4" t="s">
        <v>104</v>
      </c>
      <c r="Y33" s="4" t="s">
        <v>189</v>
      </c>
      <c r="Z33" s="4" t="s">
        <v>52</v>
      </c>
      <c r="AA33" s="4" t="s">
        <v>52</v>
      </c>
      <c r="AB33" s="4" t="s">
        <v>52</v>
      </c>
      <c r="AC33" s="4" t="s">
        <v>52</v>
      </c>
      <c r="AD33" s="4" t="s">
        <v>190</v>
      </c>
      <c r="AE33" s="4" t="s">
        <v>57</v>
      </c>
      <c r="AF33" s="4" t="s">
        <v>141</v>
      </c>
      <c r="AG33" s="4" t="s">
        <v>63</v>
      </c>
      <c r="AH33" s="4" t="s">
        <v>62</v>
      </c>
      <c r="AI33" s="4" t="s">
        <v>158</v>
      </c>
      <c r="AJ33" s="4" t="s">
        <v>57</v>
      </c>
      <c r="AK33" s="4" t="s">
        <v>141</v>
      </c>
      <c r="AL33" s="4" t="s">
        <v>95</v>
      </c>
      <c r="AM33" s="4" t="s">
        <v>67</v>
      </c>
      <c r="AN33" s="4" t="s">
        <v>133</v>
      </c>
      <c r="AO33" s="4" t="s">
        <v>191</v>
      </c>
      <c r="AP33" s="4" t="s">
        <v>192</v>
      </c>
      <c r="AQ33" s="2">
        <v>875</v>
      </c>
      <c r="AR33" s="2">
        <f>AQ33+39195</f>
        <v>40070</v>
      </c>
      <c r="AS33" s="4">
        <f>(D33+E33+F33+G33+H33+I33+J33+K33+L33+M33+N33+O33+P33+Q33+R33+S33+T33+U33+V33+W33+X33+Y33+Z33+AA33+AB33+AC33+AD33+AE33+AF33+AG33+AH33+AI33+AJ33+AK33+AL33+AM33+AN33+AO33+AP33)/39</f>
        <v>0.003144290123456791</v>
      </c>
    </row>
    <row r="36" spans="1:3" ht="18">
      <c r="A36" s="5" t="s">
        <v>295</v>
      </c>
      <c r="B36" s="5"/>
      <c r="C36" s="5"/>
    </row>
    <row r="37" spans="1:60" ht="14.25">
      <c r="A37" s="3" t="s">
        <v>307</v>
      </c>
      <c r="B37" s="3" t="s">
        <v>308</v>
      </c>
      <c r="C37" s="1" t="s">
        <v>309</v>
      </c>
      <c r="D37" s="3" t="s">
        <v>301</v>
      </c>
      <c r="E37" s="3" t="s">
        <v>303</v>
      </c>
      <c r="F37" s="3" t="s">
        <v>0</v>
      </c>
      <c r="G37" s="3" t="s">
        <v>304</v>
      </c>
      <c r="H37" s="3" t="s">
        <v>1</v>
      </c>
      <c r="I37" s="3" t="s">
        <v>2</v>
      </c>
      <c r="J37" s="3" t="s">
        <v>3</v>
      </c>
      <c r="K37" s="3" t="s">
        <v>302</v>
      </c>
      <c r="L37" s="3" t="s">
        <v>4</v>
      </c>
      <c r="M37" s="3" t="s">
        <v>5</v>
      </c>
      <c r="N37" s="3" t="s">
        <v>6</v>
      </c>
      <c r="O37" s="3" t="s">
        <v>35</v>
      </c>
      <c r="P37" s="3" t="s">
        <v>36</v>
      </c>
      <c r="Q37" s="3" t="s">
        <v>37</v>
      </c>
      <c r="R37" s="3" t="s">
        <v>80</v>
      </c>
      <c r="S37" s="3" t="s">
        <v>305</v>
      </c>
      <c r="T37" s="3" t="s">
        <v>81</v>
      </c>
      <c r="U37" s="3" t="s">
        <v>82</v>
      </c>
      <c r="V37" s="3" t="s">
        <v>83</v>
      </c>
      <c r="W37" s="3" t="s">
        <v>84</v>
      </c>
      <c r="X37" s="3" t="s">
        <v>85</v>
      </c>
      <c r="Y37" s="3" t="s">
        <v>86</v>
      </c>
      <c r="Z37" s="3" t="s">
        <v>128</v>
      </c>
      <c r="AA37" s="3" t="s">
        <v>129</v>
      </c>
      <c r="AB37" s="3" t="s">
        <v>161</v>
      </c>
      <c r="AC37" s="3" t="s">
        <v>162</v>
      </c>
      <c r="AD37" s="3" t="s">
        <v>163</v>
      </c>
      <c r="AE37" s="3" t="s">
        <v>164</v>
      </c>
      <c r="AF37" s="3" t="s">
        <v>165</v>
      </c>
      <c r="AG37" s="3" t="s">
        <v>166</v>
      </c>
      <c r="AH37" s="3" t="s">
        <v>167</v>
      </c>
      <c r="AI37" s="3" t="s">
        <v>306</v>
      </c>
      <c r="AJ37" s="3" t="s">
        <v>168</v>
      </c>
      <c r="AK37" s="3" t="s">
        <v>169</v>
      </c>
      <c r="AL37" s="3" t="s">
        <v>170</v>
      </c>
      <c r="AM37" s="3" t="s">
        <v>171</v>
      </c>
      <c r="AN37" s="3" t="s">
        <v>172</v>
      </c>
      <c r="AO37" s="3" t="s">
        <v>173</v>
      </c>
      <c r="AP37" s="3" t="s">
        <v>174</v>
      </c>
      <c r="AQ37" s="3" t="s">
        <v>193</v>
      </c>
      <c r="AR37" s="3" t="s">
        <v>194</v>
      </c>
      <c r="AS37" s="3" t="s">
        <v>195</v>
      </c>
      <c r="AT37" s="3" t="s">
        <v>196</v>
      </c>
      <c r="AU37" s="3" t="s">
        <v>197</v>
      </c>
      <c r="AV37" s="3" t="s">
        <v>198</v>
      </c>
      <c r="AW37" s="3" t="s">
        <v>199</v>
      </c>
      <c r="AX37" s="3" t="s">
        <v>200</v>
      </c>
      <c r="AY37" s="3" t="s">
        <v>201</v>
      </c>
      <c r="AZ37" s="3" t="s">
        <v>202</v>
      </c>
      <c r="BA37" s="3" t="s">
        <v>203</v>
      </c>
      <c r="BB37" s="3" t="s">
        <v>204</v>
      </c>
      <c r="BC37" s="3" t="s">
        <v>205</v>
      </c>
      <c r="BD37" s="3" t="s">
        <v>206</v>
      </c>
      <c r="BE37" s="3" t="s">
        <v>207</v>
      </c>
      <c r="BF37" s="3" t="s">
        <v>310</v>
      </c>
      <c r="BG37" s="3" t="s">
        <v>312</v>
      </c>
      <c r="BH37" s="3" t="s">
        <v>311</v>
      </c>
    </row>
    <row r="38" spans="1:60" ht="14.25">
      <c r="A38" s="2" t="s">
        <v>7</v>
      </c>
      <c r="B38" s="2" t="s">
        <v>208</v>
      </c>
      <c r="C38" t="s">
        <v>209</v>
      </c>
      <c r="D38" s="4" t="s">
        <v>18</v>
      </c>
      <c r="E38" s="4" t="s">
        <v>121</v>
      </c>
      <c r="F38" s="4" t="s">
        <v>210</v>
      </c>
      <c r="G38" s="4" t="s">
        <v>210</v>
      </c>
      <c r="H38" s="4" t="s">
        <v>120</v>
      </c>
      <c r="I38" s="4" t="s">
        <v>211</v>
      </c>
      <c r="J38" s="4" t="s">
        <v>16</v>
      </c>
      <c r="K38" s="4" t="s">
        <v>18</v>
      </c>
      <c r="L38" s="4" t="s">
        <v>160</v>
      </c>
      <c r="M38" s="4" t="s">
        <v>211</v>
      </c>
      <c r="N38" s="4" t="s">
        <v>212</v>
      </c>
      <c r="O38" s="4" t="s">
        <v>18</v>
      </c>
      <c r="P38" s="4" t="s">
        <v>120</v>
      </c>
      <c r="Q38" s="4" t="s">
        <v>126</v>
      </c>
      <c r="R38" s="4" t="s">
        <v>119</v>
      </c>
      <c r="S38" s="4" t="s">
        <v>160</v>
      </c>
      <c r="T38" s="4" t="s">
        <v>121</v>
      </c>
      <c r="U38" s="4" t="s">
        <v>18</v>
      </c>
      <c r="V38" s="4" t="s">
        <v>120</v>
      </c>
      <c r="W38" s="4" t="s">
        <v>160</v>
      </c>
      <c r="X38" s="4" t="s">
        <v>213</v>
      </c>
      <c r="Y38" s="4" t="s">
        <v>120</v>
      </c>
      <c r="Z38" s="4" t="s">
        <v>18</v>
      </c>
      <c r="AA38" s="4" t="s">
        <v>120</v>
      </c>
      <c r="AB38" s="4" t="s">
        <v>121</v>
      </c>
      <c r="AC38" s="4" t="s">
        <v>214</v>
      </c>
      <c r="AD38" s="4" t="s">
        <v>18</v>
      </c>
      <c r="AE38" s="4" t="s">
        <v>215</v>
      </c>
      <c r="AF38" s="4" t="s">
        <v>216</v>
      </c>
      <c r="AG38" s="4" t="s">
        <v>217</v>
      </c>
      <c r="AH38" s="4" t="s">
        <v>218</v>
      </c>
      <c r="AI38" s="4" t="s">
        <v>15</v>
      </c>
      <c r="AJ38" s="4" t="s">
        <v>217</v>
      </c>
      <c r="AK38" s="4" t="s">
        <v>219</v>
      </c>
      <c r="AL38" s="4" t="s">
        <v>220</v>
      </c>
      <c r="AM38" s="4" t="s">
        <v>213</v>
      </c>
      <c r="AN38" s="4" t="s">
        <v>157</v>
      </c>
      <c r="AO38" s="4" t="s">
        <v>221</v>
      </c>
      <c r="AP38" s="4" t="s">
        <v>75</v>
      </c>
      <c r="AQ38" s="4" t="s">
        <v>222</v>
      </c>
      <c r="AR38" s="4" t="s">
        <v>223</v>
      </c>
      <c r="AS38" s="4" t="s">
        <v>224</v>
      </c>
      <c r="AT38" s="4" t="s">
        <v>79</v>
      </c>
      <c r="AU38" s="4" t="s">
        <v>224</v>
      </c>
      <c r="AV38" s="4" t="s">
        <v>225</v>
      </c>
      <c r="AW38" s="4" t="s">
        <v>226</v>
      </c>
      <c r="AX38" s="4" t="s">
        <v>227</v>
      </c>
      <c r="AY38" s="4" t="s">
        <v>223</v>
      </c>
      <c r="AZ38" s="4" t="s">
        <v>228</v>
      </c>
      <c r="BA38" s="4" t="s">
        <v>220</v>
      </c>
      <c r="BB38" s="4" t="s">
        <v>229</v>
      </c>
      <c r="BC38" s="4" t="s">
        <v>20</v>
      </c>
      <c r="BD38" s="4" t="s">
        <v>230</v>
      </c>
      <c r="BE38" s="4" t="s">
        <v>231</v>
      </c>
      <c r="BF38" s="2">
        <v>320</v>
      </c>
      <c r="BG38" s="2">
        <f>BF38+54270</f>
        <v>54590</v>
      </c>
      <c r="BH38" s="4">
        <f>(D38+E38+F38+G38+H38+I38+J38+K38+L38+M38+N38+O38+P38+Q38+R38+S38+T38+U38+V38+W38+X38+Y38+Z38+AA38+AB38+AC38+AD38+AE38+AF38+AG38+AH38+AI38+AK38+AJ38+AL38+AM38+AN38+AO38+AP38+AQ38+AR38+AS38+AT38+AU38+AV38+AW38+AX38+AY38+AZ38+BB38+BA38+BC38+BD38+BE38)/54</f>
        <v>0.004605409807956105</v>
      </c>
    </row>
    <row r="41" spans="1:3" ht="18">
      <c r="A41" s="5" t="s">
        <v>299</v>
      </c>
      <c r="B41" s="5"/>
      <c r="C41" s="5"/>
    </row>
    <row r="42" spans="1:77" ht="14.25">
      <c r="A42" s="3" t="s">
        <v>307</v>
      </c>
      <c r="B42" s="3" t="s">
        <v>308</v>
      </c>
      <c r="C42" s="1" t="s">
        <v>309</v>
      </c>
      <c r="D42" s="3" t="s">
        <v>301</v>
      </c>
      <c r="E42" s="3" t="s">
        <v>303</v>
      </c>
      <c r="F42" s="3" t="s">
        <v>0</v>
      </c>
      <c r="G42" s="3" t="s">
        <v>304</v>
      </c>
      <c r="H42" s="3" t="s">
        <v>1</v>
      </c>
      <c r="I42" s="3" t="s">
        <v>2</v>
      </c>
      <c r="J42" s="3" t="s">
        <v>3</v>
      </c>
      <c r="K42" s="3" t="s">
        <v>302</v>
      </c>
      <c r="L42" s="3" t="s">
        <v>4</v>
      </c>
      <c r="M42" s="3" t="s">
        <v>5</v>
      </c>
      <c r="N42" s="3" t="s">
        <v>6</v>
      </c>
      <c r="O42" s="3" t="s">
        <v>35</v>
      </c>
      <c r="P42" s="3" t="s">
        <v>36</v>
      </c>
      <c r="Q42" s="3" t="s">
        <v>37</v>
      </c>
      <c r="R42" s="3" t="s">
        <v>80</v>
      </c>
      <c r="S42" s="3" t="s">
        <v>305</v>
      </c>
      <c r="T42" s="3" t="s">
        <v>81</v>
      </c>
      <c r="U42" s="3" t="s">
        <v>82</v>
      </c>
      <c r="V42" s="3" t="s">
        <v>83</v>
      </c>
      <c r="W42" s="3" t="s">
        <v>84</v>
      </c>
      <c r="X42" s="3" t="s">
        <v>85</v>
      </c>
      <c r="Y42" s="3" t="s">
        <v>86</v>
      </c>
      <c r="Z42" s="3" t="s">
        <v>128</v>
      </c>
      <c r="AA42" s="3" t="s">
        <v>129</v>
      </c>
      <c r="AB42" s="3" t="s">
        <v>161</v>
      </c>
      <c r="AC42" s="3" t="s">
        <v>162</v>
      </c>
      <c r="AD42" s="3" t="s">
        <v>163</v>
      </c>
      <c r="AE42" s="3" t="s">
        <v>164</v>
      </c>
      <c r="AF42" s="3" t="s">
        <v>165</v>
      </c>
      <c r="AG42" s="3" t="s">
        <v>166</v>
      </c>
      <c r="AH42" s="3" t="s">
        <v>167</v>
      </c>
      <c r="AI42" s="3" t="s">
        <v>306</v>
      </c>
      <c r="AJ42" s="3" t="s">
        <v>168</v>
      </c>
      <c r="AK42" s="3" t="s">
        <v>169</v>
      </c>
      <c r="AL42" s="3" t="s">
        <v>170</v>
      </c>
      <c r="AM42" s="3" t="s">
        <v>171</v>
      </c>
      <c r="AN42" s="3" t="s">
        <v>172</v>
      </c>
      <c r="AO42" s="3" t="s">
        <v>173</v>
      </c>
      <c r="AP42" s="3" t="s">
        <v>174</v>
      </c>
      <c r="AQ42" s="3" t="s">
        <v>193</v>
      </c>
      <c r="AR42" s="3" t="s">
        <v>194</v>
      </c>
      <c r="AS42" s="3" t="s">
        <v>195</v>
      </c>
      <c r="AT42" s="3" t="s">
        <v>196</v>
      </c>
      <c r="AU42" s="3" t="s">
        <v>197</v>
      </c>
      <c r="AV42" s="3" t="s">
        <v>198</v>
      </c>
      <c r="AW42" s="3" t="s">
        <v>199</v>
      </c>
      <c r="AX42" s="3" t="s">
        <v>200</v>
      </c>
      <c r="AY42" s="3" t="s">
        <v>201</v>
      </c>
      <c r="AZ42" s="3" t="s">
        <v>202</v>
      </c>
      <c r="BA42" s="3" t="s">
        <v>203</v>
      </c>
      <c r="BB42" s="3" t="s">
        <v>204</v>
      </c>
      <c r="BC42" s="3" t="s">
        <v>205</v>
      </c>
      <c r="BD42" s="3" t="s">
        <v>206</v>
      </c>
      <c r="BE42" s="3" t="s">
        <v>207</v>
      </c>
      <c r="BF42" s="3" t="s">
        <v>232</v>
      </c>
      <c r="BG42" s="3" t="s">
        <v>233</v>
      </c>
      <c r="BH42" s="3" t="s">
        <v>234</v>
      </c>
      <c r="BI42" s="3" t="s">
        <v>235</v>
      </c>
      <c r="BJ42" s="3" t="s">
        <v>236</v>
      </c>
      <c r="BK42" s="3" t="s">
        <v>237</v>
      </c>
      <c r="BL42" s="3" t="s">
        <v>238</v>
      </c>
      <c r="BM42" s="3" t="s">
        <v>239</v>
      </c>
      <c r="BN42" s="3" t="s">
        <v>240</v>
      </c>
      <c r="BO42" s="3" t="s">
        <v>313</v>
      </c>
      <c r="BP42" s="3" t="s">
        <v>241</v>
      </c>
      <c r="BQ42" s="3" t="s">
        <v>242</v>
      </c>
      <c r="BR42" s="3" t="s">
        <v>243</v>
      </c>
      <c r="BS42" s="3" t="s">
        <v>244</v>
      </c>
      <c r="BT42" s="3" t="s">
        <v>245</v>
      </c>
      <c r="BU42" s="3" t="s">
        <v>246</v>
      </c>
      <c r="BV42" s="3" t="s">
        <v>247</v>
      </c>
      <c r="BW42" s="3" t="s">
        <v>310</v>
      </c>
      <c r="BX42" s="3" t="s">
        <v>312</v>
      </c>
      <c r="BY42" s="3" t="s">
        <v>311</v>
      </c>
    </row>
    <row r="43" spans="1:77" ht="14.25">
      <c r="A43" s="2" t="s">
        <v>7</v>
      </c>
      <c r="B43" s="2" t="s">
        <v>248</v>
      </c>
      <c r="C43" t="s">
        <v>249</v>
      </c>
      <c r="D43" s="4" t="s">
        <v>69</v>
      </c>
      <c r="E43" s="4" t="s">
        <v>138</v>
      </c>
      <c r="F43" s="4" t="s">
        <v>68</v>
      </c>
      <c r="G43" s="4" t="s">
        <v>68</v>
      </c>
      <c r="H43" s="4" t="s">
        <v>67</v>
      </c>
      <c r="I43" s="4" t="s">
        <v>250</v>
      </c>
      <c r="J43" s="4" t="s">
        <v>251</v>
      </c>
      <c r="K43" s="4" t="s">
        <v>138</v>
      </c>
      <c r="L43" s="4" t="s">
        <v>138</v>
      </c>
      <c r="M43" s="4" t="s">
        <v>133</v>
      </c>
      <c r="N43" s="4" t="s">
        <v>68</v>
      </c>
      <c r="O43" s="4" t="s">
        <v>67</v>
      </c>
      <c r="P43" s="4" t="s">
        <v>145</v>
      </c>
      <c r="Q43" s="4" t="s">
        <v>133</v>
      </c>
      <c r="R43" s="4" t="s">
        <v>145</v>
      </c>
      <c r="S43" s="4" t="s">
        <v>65</v>
      </c>
      <c r="T43" s="4" t="s">
        <v>133</v>
      </c>
      <c r="U43" s="4" t="s">
        <v>145</v>
      </c>
      <c r="V43" s="4" t="s">
        <v>138</v>
      </c>
      <c r="W43" s="4" t="s">
        <v>144</v>
      </c>
      <c r="X43" s="4" t="s">
        <v>252</v>
      </c>
      <c r="Y43" s="4" t="s">
        <v>252</v>
      </c>
      <c r="Z43" s="4" t="s">
        <v>144</v>
      </c>
      <c r="AA43" s="4" t="s">
        <v>252</v>
      </c>
      <c r="AB43" s="4" t="s">
        <v>145</v>
      </c>
      <c r="AC43" s="4" t="s">
        <v>253</v>
      </c>
      <c r="AD43" s="4" t="s">
        <v>144</v>
      </c>
      <c r="AE43" s="4" t="s">
        <v>133</v>
      </c>
      <c r="AF43" s="4" t="s">
        <v>254</v>
      </c>
      <c r="AG43" s="4" t="s">
        <v>64</v>
      </c>
      <c r="AH43" s="4" t="s">
        <v>141</v>
      </c>
      <c r="AI43" s="4" t="s">
        <v>252</v>
      </c>
      <c r="AJ43" s="4" t="s">
        <v>141</v>
      </c>
      <c r="AK43" s="4" t="s">
        <v>66</v>
      </c>
      <c r="AL43" s="4" t="s">
        <v>66</v>
      </c>
      <c r="AM43" s="4" t="s">
        <v>144</v>
      </c>
      <c r="AN43" s="4" t="s">
        <v>133</v>
      </c>
      <c r="AO43" s="4" t="s">
        <v>133</v>
      </c>
      <c r="AP43" s="4" t="s">
        <v>141</v>
      </c>
      <c r="AQ43" s="4" t="s">
        <v>66</v>
      </c>
      <c r="AR43" s="4" t="s">
        <v>141</v>
      </c>
      <c r="AS43" s="4" t="s">
        <v>254</v>
      </c>
      <c r="AT43" s="4" t="s">
        <v>255</v>
      </c>
      <c r="AU43" s="4" t="s">
        <v>64</v>
      </c>
      <c r="AV43" s="4" t="s">
        <v>64</v>
      </c>
      <c r="AW43" s="4" t="s">
        <v>63</v>
      </c>
      <c r="AX43" s="4" t="s">
        <v>63</v>
      </c>
      <c r="AY43" s="4" t="s">
        <v>64</v>
      </c>
      <c r="AZ43" s="4" t="s">
        <v>66</v>
      </c>
      <c r="BA43" s="4" t="s">
        <v>254</v>
      </c>
      <c r="BB43" s="4" t="s">
        <v>138</v>
      </c>
      <c r="BC43" s="4" t="s">
        <v>136</v>
      </c>
      <c r="BD43" s="4" t="s">
        <v>67</v>
      </c>
      <c r="BE43" s="4" t="s">
        <v>136</v>
      </c>
      <c r="BF43" s="4" t="s">
        <v>136</v>
      </c>
      <c r="BG43" s="4" t="s">
        <v>136</v>
      </c>
      <c r="BH43" s="4" t="s">
        <v>68</v>
      </c>
      <c r="BI43" s="4" t="s">
        <v>135</v>
      </c>
      <c r="BJ43" s="4" t="s">
        <v>146</v>
      </c>
      <c r="BK43" s="4" t="s">
        <v>90</v>
      </c>
      <c r="BL43" s="4" t="s">
        <v>89</v>
      </c>
      <c r="BM43" s="4" t="s">
        <v>252</v>
      </c>
      <c r="BN43" s="4" t="s">
        <v>65</v>
      </c>
      <c r="BO43" s="4" t="s">
        <v>68</v>
      </c>
      <c r="BP43" s="4" t="s">
        <v>148</v>
      </c>
      <c r="BQ43" s="4" t="s">
        <v>31</v>
      </c>
      <c r="BR43" s="4" t="s">
        <v>91</v>
      </c>
      <c r="BS43" s="4" t="s">
        <v>95</v>
      </c>
      <c r="BT43" s="4" t="s">
        <v>91</v>
      </c>
      <c r="BU43" s="4" t="s">
        <v>256</v>
      </c>
      <c r="BV43" s="4" t="s">
        <v>140</v>
      </c>
      <c r="BW43" s="2">
        <v>600</v>
      </c>
      <c r="BX43" s="2">
        <f>BW43+71355</f>
        <v>71955</v>
      </c>
      <c r="BY43" s="4">
        <f>(D43+E43+F43+G43+H43+I43+J43+K43+L43+M43+N43+O43+P43+Q43+R43+S43+T43+U43+V43+W43+X43+Y43+Z43+AA43+AB43+AC43+AD43+AE43+AF43+AG43+AH43+AI43+AJ43+AK43+AL43+AM43+AN43+AO43+AP43+AQ43+AR43+AS43+AT43+AU43+AV43+AW43+AX43+AY43+AZ43+BA43+BB43+BC43+BD43+BE43+BF43+BG43+BH43+BI43+BJ43+BK43+BL43+BM43+BN43+BO43+BP43+BQ43+BR43+BS43+BT43+BU43+BV43)/71</f>
        <v>0.003497978612415232</v>
      </c>
    </row>
    <row r="44" spans="1:77" ht="14.25">
      <c r="A44" s="2" t="s">
        <v>21</v>
      </c>
      <c r="B44" s="2" t="s">
        <v>257</v>
      </c>
      <c r="C44" t="s">
        <v>300</v>
      </c>
      <c r="D44" s="4" t="s">
        <v>137</v>
      </c>
      <c r="E44" s="4" t="s">
        <v>145</v>
      </c>
      <c r="F44" s="4" t="s">
        <v>145</v>
      </c>
      <c r="G44" s="4" t="s">
        <v>67</v>
      </c>
      <c r="H44" s="4" t="s">
        <v>138</v>
      </c>
      <c r="I44" s="4" t="s">
        <v>68</v>
      </c>
      <c r="J44" s="4" t="s">
        <v>67</v>
      </c>
      <c r="K44" s="4" t="s">
        <v>145</v>
      </c>
      <c r="L44" s="4" t="s">
        <v>68</v>
      </c>
      <c r="M44" s="4" t="s">
        <v>68</v>
      </c>
      <c r="N44" s="4" t="s">
        <v>150</v>
      </c>
      <c r="O44" s="4" t="s">
        <v>141</v>
      </c>
      <c r="P44" s="4" t="s">
        <v>133</v>
      </c>
      <c r="Q44" s="4" t="s">
        <v>144</v>
      </c>
      <c r="R44" s="4" t="s">
        <v>133</v>
      </c>
      <c r="S44" s="4" t="s">
        <v>144</v>
      </c>
      <c r="T44" s="4" t="s">
        <v>133</v>
      </c>
      <c r="U44" s="4" t="s">
        <v>144</v>
      </c>
      <c r="V44" s="4" t="s">
        <v>94</v>
      </c>
      <c r="W44" s="4" t="s">
        <v>63</v>
      </c>
      <c r="X44" s="4" t="s">
        <v>66</v>
      </c>
      <c r="Y44" s="4" t="s">
        <v>145</v>
      </c>
      <c r="Z44" s="4" t="s">
        <v>68</v>
      </c>
      <c r="AA44" s="4" t="s">
        <v>136</v>
      </c>
      <c r="AB44" s="4" t="s">
        <v>145</v>
      </c>
      <c r="AC44" s="4" t="s">
        <v>140</v>
      </c>
      <c r="AD44" s="4" t="s">
        <v>136</v>
      </c>
      <c r="AE44" s="4" t="s">
        <v>66</v>
      </c>
      <c r="AF44" s="4" t="s">
        <v>252</v>
      </c>
      <c r="AG44" s="4" t="s">
        <v>65</v>
      </c>
      <c r="AH44" s="4" t="s">
        <v>68</v>
      </c>
      <c r="AI44" s="4" t="s">
        <v>95</v>
      </c>
      <c r="AJ44" s="4" t="s">
        <v>134</v>
      </c>
      <c r="AK44" s="4" t="s">
        <v>137</v>
      </c>
      <c r="AL44" s="4" t="s">
        <v>135</v>
      </c>
      <c r="AM44" s="4" t="s">
        <v>137</v>
      </c>
      <c r="AN44" s="4" t="s">
        <v>90</v>
      </c>
      <c r="AO44" s="4" t="s">
        <v>90</v>
      </c>
      <c r="AP44" s="4" t="s">
        <v>146</v>
      </c>
      <c r="AQ44" s="4" t="s">
        <v>149</v>
      </c>
      <c r="AR44" s="4" t="s">
        <v>258</v>
      </c>
      <c r="AS44" s="4" t="s">
        <v>150</v>
      </c>
      <c r="AT44" s="4" t="s">
        <v>98</v>
      </c>
      <c r="AU44" s="4" t="s">
        <v>96</v>
      </c>
      <c r="AV44" s="4" t="s">
        <v>259</v>
      </c>
      <c r="AW44" s="4" t="s">
        <v>137</v>
      </c>
      <c r="AX44" s="4" t="s">
        <v>90</v>
      </c>
      <c r="AY44" s="4" t="s">
        <v>96</v>
      </c>
      <c r="AZ44" s="4" t="s">
        <v>94</v>
      </c>
      <c r="BA44" s="4" t="s">
        <v>32</v>
      </c>
      <c r="BB44" s="4" t="s">
        <v>104</v>
      </c>
      <c r="BC44" s="4" t="s">
        <v>92</v>
      </c>
      <c r="BD44" s="4" t="s">
        <v>94</v>
      </c>
      <c r="BE44" s="4" t="s">
        <v>25</v>
      </c>
      <c r="BF44" s="4" t="s">
        <v>139</v>
      </c>
      <c r="BG44" s="4" t="s">
        <v>260</v>
      </c>
      <c r="BH44" s="4" t="s">
        <v>96</v>
      </c>
      <c r="BI44" s="4" t="s">
        <v>261</v>
      </c>
      <c r="BJ44" s="4" t="s">
        <v>11</v>
      </c>
      <c r="BK44" s="4" t="s">
        <v>97</v>
      </c>
      <c r="BL44" s="4" t="s">
        <v>97</v>
      </c>
      <c r="BM44" s="4" t="s">
        <v>11</v>
      </c>
      <c r="BN44" s="4" t="s">
        <v>262</v>
      </c>
      <c r="BO44" s="4" t="s">
        <v>12</v>
      </c>
      <c r="BP44" s="4" t="s">
        <v>30</v>
      </c>
      <c r="BQ44" s="4" t="s">
        <v>104</v>
      </c>
      <c r="BR44" s="4" t="s">
        <v>26</v>
      </c>
      <c r="BS44" s="4" t="s">
        <v>27</v>
      </c>
      <c r="BT44" s="4" t="s">
        <v>14</v>
      </c>
      <c r="BU44" s="4" t="s">
        <v>34</v>
      </c>
      <c r="BV44" s="4" t="s">
        <v>34</v>
      </c>
      <c r="BW44" s="2">
        <v>675</v>
      </c>
      <c r="BX44" s="2">
        <f>BW44+69345</f>
        <v>70020</v>
      </c>
      <c r="BY44" s="4">
        <f>(D44+E44+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44)/69</f>
        <v>0.0035891371443907663</v>
      </c>
    </row>
    <row r="45" spans="1:77" ht="14.25">
      <c r="A45" s="2" t="s">
        <v>58</v>
      </c>
      <c r="B45" s="2" t="s">
        <v>263</v>
      </c>
      <c r="C45" t="s">
        <v>264</v>
      </c>
      <c r="D45" s="4" t="s">
        <v>260</v>
      </c>
      <c r="E45" s="4" t="s">
        <v>260</v>
      </c>
      <c r="F45" s="4" t="s">
        <v>139</v>
      </c>
      <c r="G45" s="4" t="s">
        <v>260</v>
      </c>
      <c r="H45" s="4" t="s">
        <v>256</v>
      </c>
      <c r="I45" s="4" t="s">
        <v>251</v>
      </c>
      <c r="J45" s="4" t="s">
        <v>90</v>
      </c>
      <c r="K45" s="4" t="s">
        <v>90</v>
      </c>
      <c r="L45" s="4" t="s">
        <v>149</v>
      </c>
      <c r="M45" s="4" t="s">
        <v>148</v>
      </c>
      <c r="N45" s="4" t="s">
        <v>146</v>
      </c>
      <c r="O45" s="4" t="s">
        <v>139</v>
      </c>
      <c r="P45" s="4" t="s">
        <v>32</v>
      </c>
      <c r="Q45" s="4" t="s">
        <v>136</v>
      </c>
      <c r="R45" s="4" t="s">
        <v>140</v>
      </c>
      <c r="S45" s="4" t="s">
        <v>89</v>
      </c>
      <c r="T45" s="4" t="s">
        <v>139</v>
      </c>
      <c r="U45" s="4" t="s">
        <v>148</v>
      </c>
      <c r="V45" s="4" t="s">
        <v>148</v>
      </c>
      <c r="W45" s="4" t="s">
        <v>149</v>
      </c>
      <c r="X45" s="4" t="s">
        <v>260</v>
      </c>
      <c r="Y45" s="4" t="s">
        <v>158</v>
      </c>
      <c r="Z45" s="4" t="s">
        <v>260</v>
      </c>
      <c r="AA45" s="4" t="s">
        <v>148</v>
      </c>
      <c r="AB45" s="4" t="s">
        <v>12</v>
      </c>
      <c r="AC45" s="4" t="s">
        <v>150</v>
      </c>
      <c r="AD45" s="4" t="s">
        <v>97</v>
      </c>
      <c r="AE45" s="4" t="s">
        <v>150</v>
      </c>
      <c r="AF45" s="4" t="s">
        <v>95</v>
      </c>
      <c r="AG45" s="4" t="s">
        <v>89</v>
      </c>
      <c r="AH45" s="4" t="s">
        <v>137</v>
      </c>
      <c r="AI45" s="4" t="s">
        <v>93</v>
      </c>
      <c r="AJ45" s="4" t="s">
        <v>10</v>
      </c>
      <c r="AK45" s="4" t="s">
        <v>93</v>
      </c>
      <c r="AL45" s="4" t="s">
        <v>10</v>
      </c>
      <c r="AM45" s="4" t="s">
        <v>115</v>
      </c>
      <c r="AN45" s="4" t="s">
        <v>10</v>
      </c>
      <c r="AO45" s="4" t="s">
        <v>96</v>
      </c>
      <c r="AP45" s="4" t="s">
        <v>25</v>
      </c>
      <c r="AQ45" s="4" t="s">
        <v>265</v>
      </c>
      <c r="AR45" s="4" t="s">
        <v>11</v>
      </c>
      <c r="AS45" s="4" t="s">
        <v>28</v>
      </c>
      <c r="AT45" s="4" t="s">
        <v>150</v>
      </c>
      <c r="AU45" s="4" t="s">
        <v>93</v>
      </c>
      <c r="AV45" s="4" t="s">
        <v>96</v>
      </c>
      <c r="AW45" s="4" t="s">
        <v>31</v>
      </c>
      <c r="AX45" s="4" t="s">
        <v>106</v>
      </c>
      <c r="AY45" s="4" t="s">
        <v>33</v>
      </c>
      <c r="AZ45" s="4" t="s">
        <v>28</v>
      </c>
      <c r="BA45" s="4" t="s">
        <v>28</v>
      </c>
      <c r="BB45" s="4" t="s">
        <v>73</v>
      </c>
      <c r="BC45" s="4" t="s">
        <v>266</v>
      </c>
      <c r="BD45" s="4" t="s">
        <v>73</v>
      </c>
      <c r="BE45" s="4" t="s">
        <v>110</v>
      </c>
      <c r="BF45" s="4" t="s">
        <v>255</v>
      </c>
      <c r="BG45" s="4" t="s">
        <v>157</v>
      </c>
      <c r="BH45" s="4" t="s">
        <v>211</v>
      </c>
      <c r="BI45" s="4" t="s">
        <v>160</v>
      </c>
      <c r="BJ45" s="4" t="s">
        <v>216</v>
      </c>
      <c r="BK45" s="4" t="s">
        <v>267</v>
      </c>
      <c r="BL45" s="4" t="s">
        <v>268</v>
      </c>
      <c r="BM45" s="4" t="s">
        <v>269</v>
      </c>
      <c r="BN45" s="4" t="s">
        <v>78</v>
      </c>
      <c r="BO45" s="4" t="s">
        <v>270</v>
      </c>
      <c r="BP45" s="4" t="s">
        <v>34</v>
      </c>
      <c r="BQ45" s="4" t="s">
        <v>34</v>
      </c>
      <c r="BR45" s="4" t="s">
        <v>34</v>
      </c>
      <c r="BS45" s="4" t="s">
        <v>34</v>
      </c>
      <c r="BT45" s="4" t="s">
        <v>34</v>
      </c>
      <c r="BU45" s="4" t="s">
        <v>34</v>
      </c>
      <c r="BV45" s="4" t="s">
        <v>34</v>
      </c>
      <c r="BW45" s="2">
        <v>295</v>
      </c>
      <c r="BX45" s="2">
        <f>BW45+64320</f>
        <v>64615</v>
      </c>
      <c r="BY45" s="4">
        <f>(D45+E45+F45+G45+H45+I45+J45+K45+L45+M45+N45+O45+P45+Q45+R45+S45+T45+U45+V45+W45+X45+Y45+Z45+AA45+AB45+AC45+AD45+AE45+AF45+AG45+AH45+AI45+AJ45+AK45+AL45+AM45+AN45+AO45+AP45+AQ45+AR45+AS45+AT45+AU45+AV45+AW45+AX45+AY45+AZ45+BA45+BB45+BC45+BD45+BE45+BF45+BG45+BH45+BI45+BJ45+BK45+BL45+BM45+BN45+BO45)/64</f>
        <v>0.003894856770833334</v>
      </c>
    </row>
    <row r="46" spans="1:77" ht="14.25">
      <c r="A46" s="2" t="s">
        <v>70</v>
      </c>
      <c r="B46" s="2" t="s">
        <v>271</v>
      </c>
      <c r="C46" t="s">
        <v>272</v>
      </c>
      <c r="D46" s="4" t="s">
        <v>95</v>
      </c>
      <c r="E46" s="4" t="s">
        <v>260</v>
      </c>
      <c r="F46" s="4" t="s">
        <v>139</v>
      </c>
      <c r="G46" s="4" t="s">
        <v>260</v>
      </c>
      <c r="H46" s="4" t="s">
        <v>139</v>
      </c>
      <c r="I46" s="4" t="s">
        <v>91</v>
      </c>
      <c r="J46" s="4" t="s">
        <v>139</v>
      </c>
      <c r="K46" s="4" t="s">
        <v>26</v>
      </c>
      <c r="L46" s="4" t="s">
        <v>148</v>
      </c>
      <c r="M46" s="4" t="s">
        <v>149</v>
      </c>
      <c r="N46" s="4" t="s">
        <v>260</v>
      </c>
      <c r="O46" s="4" t="s">
        <v>90</v>
      </c>
      <c r="P46" s="4" t="s">
        <v>146</v>
      </c>
      <c r="Q46" s="4" t="s">
        <v>137</v>
      </c>
      <c r="R46" s="4" t="s">
        <v>89</v>
      </c>
      <c r="S46" s="4" t="s">
        <v>135</v>
      </c>
      <c r="T46" s="4" t="s">
        <v>90</v>
      </c>
      <c r="U46" s="4" t="s">
        <v>261</v>
      </c>
      <c r="V46" s="4" t="s">
        <v>138</v>
      </c>
      <c r="W46" s="4" t="s">
        <v>136</v>
      </c>
      <c r="X46" s="4" t="s">
        <v>134</v>
      </c>
      <c r="Y46" s="4" t="s">
        <v>147</v>
      </c>
      <c r="Z46" s="4" t="s">
        <v>90</v>
      </c>
      <c r="AA46" s="4" t="s">
        <v>147</v>
      </c>
      <c r="AB46" s="4" t="s">
        <v>273</v>
      </c>
      <c r="AC46" s="4" t="s">
        <v>259</v>
      </c>
      <c r="AD46" s="4" t="s">
        <v>91</v>
      </c>
      <c r="AE46" s="4" t="s">
        <v>97</v>
      </c>
      <c r="AF46" s="4" t="s">
        <v>150</v>
      </c>
      <c r="AG46" s="4" t="s">
        <v>27</v>
      </c>
      <c r="AH46" s="4" t="s">
        <v>135</v>
      </c>
      <c r="AI46" s="4" t="s">
        <v>95</v>
      </c>
      <c r="AJ46" s="4" t="s">
        <v>91</v>
      </c>
      <c r="AK46" s="4" t="s">
        <v>92</v>
      </c>
      <c r="AL46" s="4" t="s">
        <v>31</v>
      </c>
      <c r="AM46" s="4" t="s">
        <v>96</v>
      </c>
      <c r="AN46" s="4" t="s">
        <v>97</v>
      </c>
      <c r="AO46" s="4" t="s">
        <v>92</v>
      </c>
      <c r="AP46" s="4" t="s">
        <v>97</v>
      </c>
      <c r="AQ46" s="4" t="s">
        <v>260</v>
      </c>
      <c r="AR46" s="4" t="s">
        <v>262</v>
      </c>
      <c r="AS46" s="4" t="s">
        <v>94</v>
      </c>
      <c r="AT46" s="4" t="s">
        <v>274</v>
      </c>
      <c r="AU46" s="4" t="s">
        <v>10</v>
      </c>
      <c r="AV46" s="4" t="s">
        <v>31</v>
      </c>
      <c r="AW46" s="4" t="s">
        <v>275</v>
      </c>
      <c r="AX46" s="4" t="s">
        <v>276</v>
      </c>
      <c r="AY46" s="4" t="s">
        <v>15</v>
      </c>
      <c r="AZ46" s="4" t="s">
        <v>76</v>
      </c>
      <c r="BA46" s="4" t="s">
        <v>227</v>
      </c>
      <c r="BB46" s="4" t="s">
        <v>156</v>
      </c>
      <c r="BC46" s="4" t="s">
        <v>277</v>
      </c>
      <c r="BD46" s="4" t="s">
        <v>12</v>
      </c>
      <c r="BE46" s="4" t="s">
        <v>213</v>
      </c>
      <c r="BF46" s="4" t="s">
        <v>261</v>
      </c>
      <c r="BG46" s="4" t="s">
        <v>278</v>
      </c>
      <c r="BH46" s="4" t="s">
        <v>12</v>
      </c>
      <c r="BI46" s="4" t="s">
        <v>114</v>
      </c>
      <c r="BJ46" s="4" t="s">
        <v>101</v>
      </c>
      <c r="BK46" s="4" t="s">
        <v>33</v>
      </c>
      <c r="BL46" s="4" t="s">
        <v>31</v>
      </c>
      <c r="BM46" s="4" t="s">
        <v>261</v>
      </c>
      <c r="BN46" s="4" t="s">
        <v>31</v>
      </c>
      <c r="BO46" s="4" t="s">
        <v>34</v>
      </c>
      <c r="BP46" s="4" t="s">
        <v>34</v>
      </c>
      <c r="BQ46" s="4" t="s">
        <v>34</v>
      </c>
      <c r="BR46" s="4" t="s">
        <v>34</v>
      </c>
      <c r="BS46" s="4" t="s">
        <v>34</v>
      </c>
      <c r="BT46" s="4" t="s">
        <v>34</v>
      </c>
      <c r="BU46" s="4" t="s">
        <v>34</v>
      </c>
      <c r="BV46" s="4" t="s">
        <v>34</v>
      </c>
      <c r="BW46" s="2">
        <v>855</v>
      </c>
      <c r="BX46" s="2">
        <f>BW46+63315</f>
        <v>64170</v>
      </c>
      <c r="BY46" s="4">
        <f>(D46+E46+F46+G46+H46+I46+J46+K46+L46+M46+N46+O46+P46+Q46+R46+S46+T46+U46+V46+W46+X46+Y46+Z46+AA46+AB46+AC46+AD46+AE46+AF46+AG46+AH46+AI46+AJ46+AK46+AL46+AM46+AN46+AO46+AP46+AQ46+AR46+AS46+AT46+AU46+AV46+AW46+AX46+AY46+AZ46+BA46+BB46+BC46+BD46+BE46+BF46+BG46+BH46+BI46+BJ46+BK46+BL46+BM46+BN46)/63</f>
        <v>0.003922141387419166</v>
      </c>
    </row>
    <row r="47" spans="1:77" ht="14.25">
      <c r="A47" s="2" t="s">
        <v>279</v>
      </c>
      <c r="B47" s="2" t="s">
        <v>280</v>
      </c>
      <c r="C47" t="s">
        <v>281</v>
      </c>
      <c r="D47" s="4" t="s">
        <v>150</v>
      </c>
      <c r="E47" s="4" t="s">
        <v>95</v>
      </c>
      <c r="F47" s="4" t="s">
        <v>97</v>
      </c>
      <c r="G47" s="4" t="s">
        <v>92</v>
      </c>
      <c r="H47" s="4" t="s">
        <v>92</v>
      </c>
      <c r="I47" s="4" t="s">
        <v>139</v>
      </c>
      <c r="J47" s="4" t="s">
        <v>97</v>
      </c>
      <c r="K47" s="4" t="s">
        <v>10</v>
      </c>
      <c r="L47" s="4" t="s">
        <v>97</v>
      </c>
      <c r="M47" s="4" t="s">
        <v>273</v>
      </c>
      <c r="N47" s="4" t="s">
        <v>91</v>
      </c>
      <c r="O47" s="4" t="s">
        <v>92</v>
      </c>
      <c r="P47" s="4" t="s">
        <v>150</v>
      </c>
      <c r="Q47" s="4" t="s">
        <v>260</v>
      </c>
      <c r="R47" s="4" t="s">
        <v>251</v>
      </c>
      <c r="S47" s="4" t="s">
        <v>251</v>
      </c>
      <c r="T47" s="4" t="s">
        <v>91</v>
      </c>
      <c r="U47" s="4" t="s">
        <v>149</v>
      </c>
      <c r="V47" s="4" t="s">
        <v>92</v>
      </c>
      <c r="W47" s="4" t="s">
        <v>95</v>
      </c>
      <c r="X47" s="4" t="s">
        <v>251</v>
      </c>
      <c r="Y47" s="4" t="s">
        <v>95</v>
      </c>
      <c r="Z47" s="4" t="s">
        <v>150</v>
      </c>
      <c r="AA47" s="4" t="s">
        <v>150</v>
      </c>
      <c r="AB47" s="4" t="s">
        <v>251</v>
      </c>
      <c r="AC47" s="4" t="s">
        <v>96</v>
      </c>
      <c r="AD47" s="4" t="s">
        <v>251</v>
      </c>
      <c r="AE47" s="4" t="s">
        <v>260</v>
      </c>
      <c r="AF47" s="4" t="s">
        <v>150</v>
      </c>
      <c r="AG47" s="4" t="s">
        <v>139</v>
      </c>
      <c r="AH47" s="4" t="s">
        <v>150</v>
      </c>
      <c r="AI47" s="4" t="s">
        <v>125</v>
      </c>
      <c r="AJ47" s="4" t="s">
        <v>260</v>
      </c>
      <c r="AK47" s="4" t="s">
        <v>93</v>
      </c>
      <c r="AL47" s="4" t="s">
        <v>92</v>
      </c>
      <c r="AM47" s="4" t="s">
        <v>282</v>
      </c>
      <c r="AN47" s="4" t="s">
        <v>93</v>
      </c>
      <c r="AO47" s="4" t="s">
        <v>30</v>
      </c>
      <c r="AP47" s="4" t="s">
        <v>28</v>
      </c>
      <c r="AQ47" s="4" t="s">
        <v>32</v>
      </c>
      <c r="AR47" s="4" t="s">
        <v>12</v>
      </c>
      <c r="AS47" s="4" t="s">
        <v>212</v>
      </c>
      <c r="AT47" s="4" t="s">
        <v>14</v>
      </c>
      <c r="AU47" s="4" t="s">
        <v>102</v>
      </c>
      <c r="AV47" s="4" t="s">
        <v>114</v>
      </c>
      <c r="AW47" s="4" t="s">
        <v>157</v>
      </c>
      <c r="AX47" s="4" t="s">
        <v>118</v>
      </c>
      <c r="AY47" s="4" t="s">
        <v>283</v>
      </c>
      <c r="AZ47" s="4" t="s">
        <v>121</v>
      </c>
      <c r="BA47" s="4" t="s">
        <v>268</v>
      </c>
      <c r="BB47" s="4" t="s">
        <v>284</v>
      </c>
      <c r="BC47" s="4" t="s">
        <v>215</v>
      </c>
      <c r="BD47" s="4" t="s">
        <v>285</v>
      </c>
      <c r="BE47" s="4" t="s">
        <v>74</v>
      </c>
      <c r="BF47" s="4" t="s">
        <v>286</v>
      </c>
      <c r="BG47" s="4" t="s">
        <v>227</v>
      </c>
      <c r="BH47" s="4" t="s">
        <v>214</v>
      </c>
      <c r="BI47" s="4" t="s">
        <v>287</v>
      </c>
      <c r="BJ47" s="4" t="s">
        <v>76</v>
      </c>
      <c r="BK47" s="4" t="s">
        <v>77</v>
      </c>
      <c r="BL47" s="4" t="s">
        <v>191</v>
      </c>
      <c r="BM47" s="4" t="s">
        <v>288</v>
      </c>
      <c r="BN47" s="4" t="s">
        <v>34</v>
      </c>
      <c r="BO47" s="4" t="s">
        <v>34</v>
      </c>
      <c r="BP47" s="4" t="s">
        <v>34</v>
      </c>
      <c r="BQ47" s="4" t="s">
        <v>34</v>
      </c>
      <c r="BR47" s="4" t="s">
        <v>34</v>
      </c>
      <c r="BS47" s="4" t="s">
        <v>34</v>
      </c>
      <c r="BT47" s="4" t="s">
        <v>34</v>
      </c>
      <c r="BU47" s="4" t="s">
        <v>34</v>
      </c>
      <c r="BV47" s="4" t="s">
        <v>34</v>
      </c>
      <c r="BW47" s="2">
        <v>455</v>
      </c>
      <c r="BX47" s="2">
        <f>BW47+62310</f>
        <v>62765</v>
      </c>
      <c r="BY47" s="4">
        <f>(D47+E47+F47+G47+H47+I47+J47+K47+L47+M47+N47+O47+P47+Q47+R47+S47+T47+U47+V47+W47+X47+Y47+Z47+AA47+AB47+AC47+AD47+AE47+AF47+AG47+AH47+AI47+AJ47+AK47+AL47+AM47+AN47+AO47+AP47+AQ47+AR47+AS47+AT47+AU47+AV47+AW47+AX47+AY47+AZ47+BA47+BB47+BC47+BD47+BE47+BF47+BG47+BH47+BI47+BJ47+BK47+BL47+BM47)/62</f>
        <v>0.004008176523297491</v>
      </c>
    </row>
    <row r="48" spans="1:77" ht="14.25">
      <c r="A48" s="2" t="s">
        <v>289</v>
      </c>
      <c r="B48" s="2" t="s">
        <v>290</v>
      </c>
      <c r="C48" t="s">
        <v>291</v>
      </c>
      <c r="D48" s="4" t="s">
        <v>89</v>
      </c>
      <c r="E48" s="4" t="s">
        <v>150</v>
      </c>
      <c r="F48" s="4" t="s">
        <v>24</v>
      </c>
      <c r="G48" s="4" t="s">
        <v>139</v>
      </c>
      <c r="H48" s="4" t="s">
        <v>95</v>
      </c>
      <c r="I48" s="4" t="s">
        <v>251</v>
      </c>
      <c r="J48" s="4" t="s">
        <v>137</v>
      </c>
      <c r="K48" s="4" t="s">
        <v>260</v>
      </c>
      <c r="L48" s="4" t="s">
        <v>93</v>
      </c>
      <c r="M48" s="4" t="s">
        <v>92</v>
      </c>
      <c r="N48" s="4" t="s">
        <v>25</v>
      </c>
      <c r="O48" s="4" t="s">
        <v>93</v>
      </c>
      <c r="P48" s="4" t="s">
        <v>158</v>
      </c>
      <c r="Q48" s="4" t="s">
        <v>282</v>
      </c>
      <c r="R48" s="4" t="s">
        <v>94</v>
      </c>
      <c r="S48" s="4" t="s">
        <v>30</v>
      </c>
      <c r="T48" s="4" t="s">
        <v>25</v>
      </c>
      <c r="U48" s="4" t="s">
        <v>258</v>
      </c>
      <c r="V48" s="4" t="s">
        <v>258</v>
      </c>
      <c r="W48" s="4" t="s">
        <v>30</v>
      </c>
      <c r="X48" s="4" t="s">
        <v>94</v>
      </c>
      <c r="Y48" s="4" t="s">
        <v>29</v>
      </c>
      <c r="Z48" s="4" t="s">
        <v>31</v>
      </c>
      <c r="AA48" s="4" t="s">
        <v>11</v>
      </c>
      <c r="AB48" s="4" t="s">
        <v>262</v>
      </c>
      <c r="AC48" s="4" t="s">
        <v>292</v>
      </c>
      <c r="AD48" s="4" t="s">
        <v>34</v>
      </c>
      <c r="AE48" s="4" t="s">
        <v>34</v>
      </c>
      <c r="AF48" s="4" t="s">
        <v>34</v>
      </c>
      <c r="AG48" s="4" t="s">
        <v>34</v>
      </c>
      <c r="AH48" s="4" t="s">
        <v>34</v>
      </c>
      <c r="AI48" s="4" t="s">
        <v>34</v>
      </c>
      <c r="AJ48" s="4" t="s">
        <v>34</v>
      </c>
      <c r="AK48" s="4" t="s">
        <v>34</v>
      </c>
      <c r="AL48" s="4" t="s">
        <v>34</v>
      </c>
      <c r="AM48" s="4" t="s">
        <v>34</v>
      </c>
      <c r="AN48" s="4" t="s">
        <v>34</v>
      </c>
      <c r="AO48" s="4" t="s">
        <v>34</v>
      </c>
      <c r="AP48" s="4" t="s">
        <v>34</v>
      </c>
      <c r="AQ48" s="4" t="s">
        <v>34</v>
      </c>
      <c r="AR48" s="4" t="s">
        <v>34</v>
      </c>
      <c r="AS48" s="4" t="s">
        <v>34</v>
      </c>
      <c r="AT48" s="4" t="s">
        <v>34</v>
      </c>
      <c r="AU48" s="4" t="s">
        <v>34</v>
      </c>
      <c r="AV48" s="4" t="s">
        <v>34</v>
      </c>
      <c r="AW48" s="4" t="s">
        <v>34</v>
      </c>
      <c r="AX48" s="4" t="s">
        <v>34</v>
      </c>
      <c r="AY48" s="4" t="s">
        <v>34</v>
      </c>
      <c r="AZ48" s="4" t="s">
        <v>34</v>
      </c>
      <c r="BA48" s="4" t="s">
        <v>34</v>
      </c>
      <c r="BB48" s="4" t="s">
        <v>34</v>
      </c>
      <c r="BC48" s="4" t="s">
        <v>34</v>
      </c>
      <c r="BD48" s="4" t="s">
        <v>34</v>
      </c>
      <c r="BE48" s="4" t="s">
        <v>34</v>
      </c>
      <c r="BF48" s="4" t="s">
        <v>34</v>
      </c>
      <c r="BG48" s="4" t="s">
        <v>34</v>
      </c>
      <c r="BH48" s="4" t="s">
        <v>34</v>
      </c>
      <c r="BI48" s="4" t="s">
        <v>34</v>
      </c>
      <c r="BJ48" s="4" t="s">
        <v>34</v>
      </c>
      <c r="BK48" s="4" t="s">
        <v>34</v>
      </c>
      <c r="BL48" s="4" t="s">
        <v>34</v>
      </c>
      <c r="BM48" s="4" t="s">
        <v>34</v>
      </c>
      <c r="BN48" s="4" t="s">
        <v>34</v>
      </c>
      <c r="BO48" s="4" t="s">
        <v>34</v>
      </c>
      <c r="BP48" s="4" t="s">
        <v>34</v>
      </c>
      <c r="BQ48" s="4" t="s">
        <v>34</v>
      </c>
      <c r="BR48" s="4" t="s">
        <v>34</v>
      </c>
      <c r="BS48" s="4" t="s">
        <v>34</v>
      </c>
      <c r="BT48" s="4" t="s">
        <v>34</v>
      </c>
      <c r="BU48" s="4" t="s">
        <v>34</v>
      </c>
      <c r="BV48" s="4" t="s">
        <v>34</v>
      </c>
      <c r="BX48" s="2">
        <f>BW48+25125</f>
        <v>25125</v>
      </c>
      <c r="BY48" s="4">
        <f>(D48+E48+F48+G48+H48+I48+J48+K48+L48+M48+N48+O48+P48+Q48+R48+S48+T48+U48+V48+W48+X48+Y48+Z48+AA48+AB48+AC48)/26</f>
        <v>0.003749554843304844</v>
      </c>
    </row>
    <row r="49" spans="4:74" ht="14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4:74" ht="14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4:74" ht="14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4:74" ht="14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</sheetData>
  <sheetProtection/>
  <mergeCells count="7">
    <mergeCell ref="A1:C1"/>
    <mergeCell ref="A7:C7"/>
    <mergeCell ref="A15:C15"/>
    <mergeCell ref="A41:C41"/>
    <mergeCell ref="A36:C36"/>
    <mergeCell ref="A31:C31"/>
    <mergeCell ref="A23:C2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Szabolcs Hogye</dc:creator>
  <cp:keywords/>
  <dc:description/>
  <cp:lastModifiedBy>Windows-felhasználó</cp:lastModifiedBy>
  <dcterms:created xsi:type="dcterms:W3CDTF">2020-11-07T18:22:47Z</dcterms:created>
  <dcterms:modified xsi:type="dcterms:W3CDTF">2020-11-09T06:35:19Z</dcterms:modified>
  <cp:category/>
  <cp:version/>
  <cp:contentType/>
  <cp:contentStatus/>
</cp:coreProperties>
</file>